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mbeddings/oleObject3.bin" ContentType="application/vnd.openxmlformats-officedocument.oleObject"/>
  <Override PartName="/xl/embeddings/oleObject4.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38505" yWindow="-10920" windowWidth="29040" windowHeight="16440" firstSheet="6" activeTab="6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Sheet1 0220" sheetId="7" state="hidden" r:id="rId5"/>
    <sheet name="RD can be verifying earlier0213" sheetId="9" state="hidden" r:id="rId6"/>
    <sheet name="ALT remommed parts" sheetId="11" r:id="rId7"/>
  </sheets>
  <definedNames>
    <definedName name="_xlnm.Print_Area" localSheetId="4">'Sheet1 0220'!$A$2:$K$9</definedName>
  </definedNames>
  <calcPr calcId="162913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9"/>
  <c r="F4"/>
  <c r="J5" l="1"/>
  <c r="F44" i="7"/>
  <c r="I45"/>
  <c r="J45"/>
  <c r="F54"/>
  <c r="I55"/>
  <c r="J55" s="1"/>
  <c r="F50"/>
  <c r="I51"/>
  <c r="I49"/>
  <c r="I47"/>
  <c r="F48"/>
  <c r="F46"/>
  <c r="F41"/>
  <c r="I39"/>
  <c r="F37"/>
  <c r="F32"/>
  <c r="I33"/>
  <c r="I26"/>
  <c r="F25"/>
  <c r="I19"/>
  <c r="F18"/>
  <c r="I17"/>
  <c r="F16"/>
  <c r="I15"/>
  <c r="F13"/>
  <c r="I11"/>
  <c r="F10"/>
  <c r="I4"/>
  <c r="I5"/>
  <c r="I6"/>
  <c r="I9"/>
  <c r="F4"/>
  <c r="F5"/>
  <c r="F6"/>
  <c r="F9"/>
  <c r="J147" i="4"/>
  <c r="H147"/>
  <c r="K147" s="1"/>
  <c r="K146"/>
  <c r="K145"/>
  <c r="K144"/>
  <c r="K143"/>
  <c r="K142"/>
  <c r="F142"/>
  <c r="K141"/>
  <c r="F141"/>
  <c r="K140"/>
  <c r="K139"/>
  <c r="K138"/>
  <c r="D138"/>
  <c r="K137"/>
  <c r="D137"/>
  <c r="K136"/>
  <c r="K135"/>
  <c r="D135"/>
  <c r="K134"/>
  <c r="K133"/>
  <c r="F133"/>
  <c r="K132"/>
  <c r="K131"/>
  <c r="K130"/>
  <c r="K129"/>
  <c r="K128"/>
  <c r="K127"/>
  <c r="K126"/>
  <c r="K125"/>
  <c r="K124"/>
  <c r="K123"/>
  <c r="K122"/>
  <c r="K121"/>
  <c r="K120"/>
  <c r="K119"/>
  <c r="K118"/>
  <c r="G118"/>
  <c r="K117"/>
  <c r="K116"/>
  <c r="K115"/>
  <c r="K114"/>
  <c r="K113"/>
  <c r="K112"/>
  <c r="K111"/>
  <c r="K110"/>
  <c r="K109"/>
  <c r="K108"/>
  <c r="K107"/>
  <c r="G107"/>
  <c r="K106"/>
  <c r="K105"/>
  <c r="K104"/>
  <c r="K103"/>
  <c r="K102"/>
  <c r="K101"/>
  <c r="K100"/>
  <c r="K99"/>
  <c r="K98"/>
  <c r="K97"/>
  <c r="K96"/>
  <c r="K95"/>
  <c r="K94"/>
  <c r="K93"/>
  <c r="K92"/>
  <c r="K91"/>
  <c r="K90"/>
  <c r="K89"/>
  <c r="K88"/>
  <c r="K87"/>
  <c r="G87"/>
  <c r="K86"/>
  <c r="K85"/>
  <c r="K84"/>
  <c r="K83"/>
  <c r="K82"/>
  <c r="K81"/>
  <c r="K80"/>
  <c r="K79"/>
  <c r="K78"/>
  <c r="K77"/>
  <c r="K76"/>
  <c r="G76"/>
  <c r="K75"/>
  <c r="K74"/>
  <c r="K73"/>
  <c r="K72"/>
  <c r="K71"/>
  <c r="G71"/>
  <c r="K70"/>
  <c r="K69"/>
  <c r="K68"/>
  <c r="K67"/>
  <c r="K66"/>
  <c r="K65"/>
  <c r="K64"/>
  <c r="K63"/>
  <c r="K62"/>
  <c r="K61"/>
  <c r="K60"/>
  <c r="K59"/>
  <c r="K58"/>
  <c r="K57"/>
  <c r="G57"/>
  <c r="K56"/>
  <c r="K55"/>
  <c r="K54"/>
  <c r="K53"/>
  <c r="K52"/>
  <c r="K51"/>
  <c r="K50"/>
  <c r="K49"/>
  <c r="K48"/>
  <c r="G48"/>
  <c r="K47"/>
  <c r="K46"/>
  <c r="K45"/>
  <c r="K44"/>
  <c r="G44"/>
  <c r="K43"/>
  <c r="G43"/>
  <c r="K42"/>
  <c r="K41"/>
  <c r="G41"/>
  <c r="K40"/>
  <c r="K39"/>
  <c r="G39"/>
  <c r="K38"/>
  <c r="K37"/>
  <c r="K36"/>
  <c r="G36"/>
  <c r="K35"/>
  <c r="G35"/>
  <c r="K34"/>
  <c r="G34"/>
  <c r="K33"/>
  <c r="G33"/>
  <c r="K32"/>
  <c r="G32"/>
  <c r="K31"/>
  <c r="K30"/>
  <c r="K29"/>
  <c r="K28"/>
  <c r="K27"/>
  <c r="G27"/>
  <c r="K26"/>
  <c r="K25"/>
  <c r="G25"/>
  <c r="K24"/>
  <c r="K23"/>
  <c r="K22"/>
  <c r="K21"/>
  <c r="K20"/>
  <c r="K19"/>
  <c r="G19"/>
  <c r="K18"/>
  <c r="K17"/>
  <c r="K16"/>
  <c r="K15"/>
  <c r="G15"/>
  <c r="K14"/>
  <c r="K13"/>
  <c r="K12"/>
  <c r="G12"/>
  <c r="K11"/>
  <c r="K10"/>
  <c r="K9"/>
  <c r="K8"/>
  <c r="K7"/>
  <c r="K6"/>
  <c r="K5"/>
  <c r="K4"/>
  <c r="K3"/>
  <c r="K2"/>
  <c r="C6" i="1"/>
  <c r="D6"/>
  <c r="B6"/>
  <c r="C3"/>
  <c r="D3"/>
  <c r="B3"/>
  <c r="J26" i="7" l="1"/>
  <c r="J51"/>
  <c r="J11"/>
  <c r="J5"/>
  <c r="J17"/>
  <c r="J15"/>
  <c r="J4"/>
  <c r="J39"/>
  <c r="J47"/>
  <c r="J33"/>
  <c r="J49"/>
  <c r="J19"/>
</calcChain>
</file>

<file path=xl/sharedStrings.xml><?xml version="1.0" encoding="utf-8"?>
<sst xmlns="http://schemas.openxmlformats.org/spreadsheetml/2006/main" count="1247" uniqueCount="841">
  <si>
    <t>2019 Q4</t>
    <phoneticPr fontId="1" type="noConversion"/>
  </si>
  <si>
    <t>2019 Q3</t>
    <phoneticPr fontId="1" type="noConversion"/>
  </si>
  <si>
    <t>2020 Q1</t>
    <phoneticPr fontId="1" type="noConversion"/>
  </si>
  <si>
    <t xml:space="preserve">導入DDR4 Hynix 4Gb (JSH5AN4G6NBJRV) 2nd source </t>
    <phoneticPr fontId="3" type="noConversion"/>
  </si>
  <si>
    <t xml:space="preserve">導入DDR4 Hynix 8Gb (JSH5AN8G6NCJRV) 2nd source </t>
    <phoneticPr fontId="3" type="noConversion"/>
  </si>
  <si>
    <t>導入 Xtal 24MHzHOSONIC (MPN:E3SB24E00005JE,
Fii part number:141.00912.015)</t>
    <phoneticPr fontId="3" type="noConversion"/>
  </si>
  <si>
    <t>Action</t>
    <phoneticPr fontId="3" type="noConversion"/>
  </si>
  <si>
    <t>Owner</t>
    <phoneticPr fontId="3" type="noConversion"/>
  </si>
  <si>
    <t>Due Date</t>
    <phoneticPr fontId="3" type="noConversion"/>
  </si>
  <si>
    <t>Cost Down金額</t>
    <phoneticPr fontId="3" type="noConversion"/>
  </si>
  <si>
    <t>漲0.01</t>
    <phoneticPr fontId="1" type="noConversion"/>
  </si>
  <si>
    <t>漲0.1</t>
    <phoneticPr fontId="1" type="noConversion"/>
  </si>
  <si>
    <t>漲0.41</t>
    <phoneticPr fontId="1" type="noConversion"/>
  </si>
  <si>
    <t>Remark</t>
    <phoneticPr fontId="1" type="noConversion"/>
  </si>
  <si>
    <t>降低缺料壓力導入</t>
    <phoneticPr fontId="1" type="noConversion"/>
  </si>
  <si>
    <t>因客戶要求導入</t>
    <phoneticPr fontId="1" type="noConversion"/>
  </si>
  <si>
    <t>Redundant parts:
HEADER RF 1*1PORT(341.00485.005) 減少1 pc .</t>
    <phoneticPr fontId="3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</si>
  <si>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</si>
  <si>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</si>
  <si>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3" type="noConversion"/>
  </si>
  <si>
    <t>RD設計改善</t>
    <phoneticPr fontId="1" type="noConversion"/>
  </si>
  <si>
    <t>SCM議價</t>
    <phoneticPr fontId="3" type="noConversion"/>
  </si>
  <si>
    <t>IC DSP 3.6V SMD QFN24 8~96KHz GP/HF TLV320ADC3101IRGER</t>
    <phoneticPr fontId="3" type="noConversion"/>
  </si>
  <si>
    <t>IC eMMC 8GB 2.7~3.6V 5nS SMD FBGA153 GP KLM8G1GETF-B041</t>
    <phoneticPr fontId="3" type="noConversion"/>
  </si>
  <si>
    <t>IC REG 2.5V 500mA SMD SOT23-5 GP JSTLV75525PDBV</t>
    <phoneticPr fontId="3" type="noConversion"/>
  </si>
  <si>
    <t>IC DDR4 SDRAM 8Gb 1.2V 0.625nS SMD FBGA96 GP H5AN8G6NCJR-XNC</t>
    <phoneticPr fontId="3" type="noConversion"/>
  </si>
  <si>
    <t>CONN USB 3.0 A 1*1PORT 2.0mm DIP F RT GP/HF</t>
    <phoneticPr fontId="3" type="noConversion"/>
  </si>
  <si>
    <t>IC DDR4 SDRAM 4Gb 1.2V 0.625nS SMD FBGA96 GP H5AN4G6NBJR-XNC</t>
    <phoneticPr fontId="3" type="noConversion"/>
  </si>
  <si>
    <t>RUBBER PAD 80.6*80.6*1.5mm REV</t>
    <phoneticPr fontId="3" type="noConversion"/>
  </si>
  <si>
    <t>CAP CER 1nF 10% 16V SMD 0201 GP/HF X7R T=0.3mm</t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</si>
  <si>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</si>
  <si>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</si>
  <si>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</si>
  <si>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</si>
  <si>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3" type="noConversion"/>
  </si>
  <si>
    <t>降價幅度前5</t>
    <phoneticPr fontId="3" type="noConversion"/>
  </si>
  <si>
    <t>漲價幅度前5</t>
    <phoneticPr fontId="3" type="noConversion"/>
  </si>
  <si>
    <t>2019 Q4: USD$45.8596 降為 2020 Q1: USD$44.9794</t>
    <phoneticPr fontId="1" type="noConversion"/>
  </si>
  <si>
    <t>done</t>
    <phoneticPr fontId="3" type="noConversion"/>
  </si>
  <si>
    <t>sourcer</t>
    <phoneticPr fontId="3" type="noConversion"/>
  </si>
  <si>
    <t>BOM總共降USD$0.88022 (SCM effort)</t>
    <phoneticPr fontId="1" type="noConversion"/>
  </si>
  <si>
    <t>Housings from N.W.E</t>
    <phoneticPr fontId="3" type="noConversion"/>
  </si>
  <si>
    <t>CABLE HDMI 19P 1800+-30mm BLAC</t>
    <phoneticPr fontId="3" type="noConversion"/>
  </si>
  <si>
    <t>B&amp;S</t>
    <phoneticPr fontId="1" type="noConversion"/>
  </si>
  <si>
    <t>BOM(USD)</t>
    <phoneticPr fontId="1" type="noConversion"/>
  </si>
  <si>
    <t>FXN</t>
    <phoneticPr fontId="1" type="noConversion"/>
  </si>
  <si>
    <t>Selling price</t>
    <phoneticPr fontId="1" type="noConversion"/>
  </si>
  <si>
    <t>MVA</t>
    <phoneticPr fontId="1" type="noConversion"/>
  </si>
  <si>
    <t>MoH</t>
    <phoneticPr fontId="1" type="noConversion"/>
  </si>
  <si>
    <t>Redundant parts:
SW TACT (182.00154.005)減少 1 pc.</t>
    <phoneticPr fontId="3" type="noConversion"/>
  </si>
  <si>
    <t>Category</t>
    <phoneticPr fontId="1" type="noConversion"/>
  </si>
  <si>
    <t>Packing</t>
    <phoneticPr fontId="1" type="noConversion"/>
  </si>
  <si>
    <t>Testing</t>
    <phoneticPr fontId="1" type="noConversion"/>
  </si>
  <si>
    <t>reduced 1 person</t>
    <phoneticPr fontId="1" type="noConversion"/>
  </si>
  <si>
    <t>Modify the command "set_audio_record_10" to "set  audio_record_5" to reduce 5s in FT2</t>
    <phoneticPr fontId="1" type="noConversion"/>
  </si>
  <si>
    <t>Actions</t>
    <phoneticPr fontId="1" type="noConversion"/>
  </si>
  <si>
    <t>Owner</t>
    <phoneticPr fontId="1" type="noConversion"/>
  </si>
  <si>
    <t>IE</t>
    <phoneticPr fontId="1" type="noConversion"/>
  </si>
  <si>
    <t>TE</t>
    <phoneticPr fontId="1" type="noConversion"/>
  </si>
  <si>
    <t>Move the "Scan Bluetooth" item to the end testing process+ Skip 4K30Hz to reduce 15s in FT2</t>
    <phoneticPr fontId="1" type="noConversion"/>
  </si>
  <si>
    <t xml:space="preserve">Apply new customer image to skip test CRC 0x00260 reduce 18s in the FT1 </t>
    <phoneticPr fontId="1" type="noConversion"/>
  </si>
  <si>
    <t>TE</t>
    <phoneticPr fontId="1" type="noConversion"/>
  </si>
  <si>
    <t>Use the HDMI 4K60Hz card to skip TV 4K and reduce the cycle time in the FT station.</t>
    <phoneticPr fontId="1" type="noConversion"/>
  </si>
  <si>
    <t>Due Date</t>
    <phoneticPr fontId="1" type="noConversion"/>
  </si>
  <si>
    <t>done</t>
    <phoneticPr fontId="1" type="noConversion"/>
  </si>
  <si>
    <t>Categories</t>
    <phoneticPr fontId="20" type="noConversion"/>
  </si>
  <si>
    <t>Part Number</t>
    <phoneticPr fontId="1" type="noConversion"/>
  </si>
  <si>
    <t>DESCRIPTION</t>
  </si>
  <si>
    <t>MPN</t>
    <phoneticPr fontId="20" type="noConversion"/>
  </si>
  <si>
    <t>Manufacturer</t>
    <phoneticPr fontId="20" type="noConversion"/>
  </si>
  <si>
    <t>Quantity</t>
  </si>
  <si>
    <t>2019 Q4 U/P</t>
    <phoneticPr fontId="20" type="noConversion"/>
  </si>
  <si>
    <t>2019 Q4 Amt.</t>
    <phoneticPr fontId="20" type="noConversion"/>
  </si>
  <si>
    <t>2020 Q1 U/P</t>
    <phoneticPr fontId="1" type="noConversion"/>
  </si>
  <si>
    <t>2020 Q1 Amt.</t>
    <phoneticPr fontId="1" type="noConversion"/>
  </si>
  <si>
    <t>Amt. Dif.</t>
    <phoneticPr fontId="1" type="noConversion"/>
  </si>
  <si>
    <t>IC</t>
    <phoneticPr fontId="20" type="noConversion"/>
  </si>
  <si>
    <t>JSTLV320ADC310</t>
    <phoneticPr fontId="1" type="noConversion"/>
  </si>
  <si>
    <t>IC DSP 3.6V SMD QFN24 8~96KHz GP/HF TLV320ADC3101IRGER</t>
    <phoneticPr fontId="1" type="noConversion"/>
  </si>
  <si>
    <t>TLV320ADC3101IRGER</t>
    <phoneticPr fontId="20" type="noConversion"/>
  </si>
  <si>
    <t>TI</t>
    <phoneticPr fontId="20" type="noConversion"/>
  </si>
  <si>
    <t>Chipset</t>
    <phoneticPr fontId="20" type="noConversion"/>
  </si>
  <si>
    <t>001.01313.005</t>
  </si>
  <si>
    <t>IC MPU 3.3V SMD FCBGA49 2.4GHz GP/HF CYW20704UA2KFFB1GT CYPRESS</t>
  </si>
  <si>
    <t>CYW20704UA2KFFB1G</t>
    <phoneticPr fontId="20" type="noConversion"/>
  </si>
  <si>
    <t>CYPRESS</t>
    <phoneticPr fontId="20" type="noConversion"/>
  </si>
  <si>
    <t>Chipset</t>
    <phoneticPr fontId="2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</si>
  <si>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</si>
  <si>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</si>
  <si>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</si>
  <si>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</si>
  <si>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20" type="noConversion"/>
  </si>
  <si>
    <t>002.02753.005</t>
    <phoneticPr fontId="20" type="noConversion"/>
  </si>
  <si>
    <t>IC PER 1.8/3.3V SMD FCBGA393 GP ARM S905X2-B</t>
    <phoneticPr fontId="20" type="noConversion"/>
  </si>
  <si>
    <t>S905X2-B</t>
    <phoneticPr fontId="20" type="noConversion"/>
  </si>
  <si>
    <t>AMLOGIC</t>
    <phoneticPr fontId="2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</si>
  <si>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</si>
  <si>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</si>
  <si>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</si>
  <si>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</si>
  <si>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</si>
  <si>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</si>
  <si>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</si>
  <si>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1" type="noConversion"/>
  </si>
  <si>
    <t>IC</t>
    <phoneticPr fontId="2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</si>
  <si>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</si>
  <si>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</si>
  <si>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</si>
  <si>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</si>
  <si>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20" type="noConversion"/>
  </si>
  <si>
    <t>053.00452.005</t>
    <phoneticPr fontId="1" type="noConversion"/>
  </si>
  <si>
    <t>IC DDR4 SDRAM 8Gb 1.2V 0.625nS SMD FBGA96 GP H5AN8G6NCJR-XNC</t>
    <phoneticPr fontId="20" type="noConversion"/>
  </si>
  <si>
    <t>K4A8G165WC-BCTD</t>
    <phoneticPr fontId="20" type="noConversion"/>
  </si>
  <si>
    <t>SAMSUNG</t>
    <phoneticPr fontId="20" type="noConversion"/>
  </si>
  <si>
    <t>067.00140.005</t>
  </si>
  <si>
    <t>IC eMMC 8GB 2.7~3.6V 5nS SMD FBGA153 GP KLM8G1GETF-B041</t>
  </si>
  <si>
    <t>KLM8G1GETF-B041</t>
    <phoneticPr fontId="20" type="noConversion"/>
  </si>
  <si>
    <t>SAMSUNG</t>
  </si>
  <si>
    <t>IC</t>
    <phoneticPr fontId="20" type="noConversion"/>
  </si>
  <si>
    <t>095.00072.005</t>
  </si>
  <si>
    <t>IR RECEIVER 38KHz SMD SMD4 GP TSOP75338TR</t>
  </si>
  <si>
    <t>TSOP75338TR</t>
  </si>
  <si>
    <t>VISHAY</t>
  </si>
  <si>
    <t>IC</t>
    <phoneticPr fontId="20" type="noConversion"/>
  </si>
  <si>
    <t>101.00007.015</t>
    <phoneticPr fontId="1" type="noConversion"/>
  </si>
  <si>
    <t>TR NPN 40V 200mA SMD SOT23 GP</t>
    <phoneticPr fontId="20" type="noConversion"/>
  </si>
  <si>
    <t>MMBT3904</t>
    <phoneticPr fontId="20" type="noConversion"/>
  </si>
  <si>
    <t>NXP</t>
    <phoneticPr fontId="2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</si>
  <si>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</si>
  <si>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</si>
  <si>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</si>
  <si>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</si>
  <si>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</si>
  <si>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</si>
  <si>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1" type="noConversion"/>
  </si>
  <si>
    <t>LITTELFUSE</t>
    <phoneticPr fontId="1" type="noConversion"/>
  </si>
  <si>
    <t>119.00102.015</t>
    <phoneticPr fontId="1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</si>
  <si>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</si>
  <si>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</si>
  <si>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</si>
  <si>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</si>
  <si>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</si>
  <si>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</si>
  <si>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</si>
  <si>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</si>
  <si>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</si>
  <si>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</si>
  <si>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1" type="noConversion"/>
  </si>
  <si>
    <t xml:space="preserve">LED CHIP 28.5/112/14.5mcd R/G/B 616/515/460nm 1P SMD 1.6*1.6mm GP </t>
    <phoneticPr fontId="1" type="noConversion"/>
  </si>
  <si>
    <t>19-137/R6GHBHC/S1906/2T</t>
    <phoneticPr fontId="20" type="noConversion"/>
  </si>
  <si>
    <t>EVERLIGHT</t>
    <phoneticPr fontId="20" type="noConversion"/>
  </si>
  <si>
    <t>RLC</t>
    <phoneticPr fontId="20" type="noConversion"/>
  </si>
  <si>
    <t>130.01605.005</t>
    <phoneticPr fontId="1" type="noConversion"/>
  </si>
  <si>
    <t>IND C 1.5nH 0.1nH 600mA 0.15ohm Q=14 SMD 0201 GP/HF</t>
  </si>
  <si>
    <t>HKQ0603U1N5B-T</t>
    <phoneticPr fontId="20" type="noConversion"/>
  </si>
  <si>
    <t>TAIYO</t>
    <phoneticPr fontId="20" type="noConversion"/>
  </si>
  <si>
    <t>131.00072.005</t>
  </si>
  <si>
    <t>IND TF 3.9nH 0.1nH 400mA 0.3ohm Q=14 SMD 0201 GP/HF</t>
  </si>
  <si>
    <t>LQP03TN3N9B02D</t>
    <phoneticPr fontId="20" type="noConversion"/>
  </si>
  <si>
    <t>MURATA</t>
    <phoneticPr fontId="2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</si>
  <si>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</si>
  <si>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</si>
  <si>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</si>
  <si>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</si>
  <si>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</si>
  <si>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</si>
  <si>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</si>
  <si>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</si>
  <si>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20" type="noConversion"/>
  </si>
  <si>
    <t>JSLG1P109RNLF</t>
    <phoneticPr fontId="20" type="noConversion"/>
  </si>
  <si>
    <t xml:space="preserve">XFMR LAN 350uH DIP GP LG1P109RN LF </t>
    <phoneticPr fontId="20" type="noConversion"/>
  </si>
  <si>
    <t xml:space="preserve">LG1P109RN-LF </t>
  </si>
  <si>
    <t xml:space="preserve">Bothhand </t>
    <phoneticPr fontId="20" type="noConversion"/>
  </si>
  <si>
    <t>XTAL</t>
    <phoneticPr fontId="2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</si>
  <si>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</si>
  <si>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</si>
  <si>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</si>
  <si>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</si>
  <si>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20" type="noConversion"/>
  </si>
  <si>
    <t>141.00827.005</t>
    <phoneticPr fontId="1" type="noConversion"/>
  </si>
  <si>
    <t>XTAL 20MHz 20ppm 8pF 50ohm SMD GP/HF 2.5*2mm -30~+105DegC</t>
  </si>
  <si>
    <t>8Z20072001</t>
    <phoneticPr fontId="20" type="noConversion"/>
  </si>
  <si>
    <t>TXC</t>
    <phoneticPr fontId="2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</si>
  <si>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</si>
  <si>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</si>
  <si>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</si>
  <si>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</si>
  <si>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</si>
  <si>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</si>
  <si>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20" type="noConversion"/>
  </si>
  <si>
    <t>MURATA</t>
    <phoneticPr fontId="20" type="noConversion"/>
  </si>
  <si>
    <t>151.00376.005</t>
  </si>
  <si>
    <t>BEAD C 120ohm 25% 2.5A 0.08ohm SMD 0603 GP/HF</t>
  </si>
  <si>
    <t>PBY160808T-121Y-N</t>
    <phoneticPr fontId="20" type="noConversion"/>
  </si>
  <si>
    <t>CHILISIN</t>
    <phoneticPr fontId="2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</si>
  <si>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</si>
  <si>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</si>
  <si>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</si>
  <si>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</si>
  <si>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</si>
  <si>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</si>
  <si>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</si>
  <si>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</si>
  <si>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</si>
  <si>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</si>
  <si>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</si>
  <si>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</si>
  <si>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</si>
  <si>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</si>
  <si>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</si>
  <si>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</si>
  <si>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</si>
  <si>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</si>
  <si>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</si>
  <si>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</si>
  <si>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</si>
  <si>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</si>
  <si>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</si>
  <si>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</si>
  <si>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</si>
  <si>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</si>
  <si>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</si>
  <si>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</si>
  <si>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</si>
  <si>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</si>
  <si>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</si>
  <si>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</si>
  <si>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20" type="noConversion"/>
  </si>
  <si>
    <t>201.00169.005</t>
  </si>
  <si>
    <t>CAP CER 10nF 10% 10V SMD 0201 GP/HF X7R T=0.3mm</t>
  </si>
  <si>
    <t>GRM033R71A103KA01D</t>
    <phoneticPr fontId="2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</si>
  <si>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</si>
  <si>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</si>
  <si>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</si>
  <si>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</si>
  <si>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</si>
  <si>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</si>
  <si>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</si>
  <si>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</si>
  <si>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</si>
  <si>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</si>
  <si>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2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</si>
  <si>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</si>
  <si>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</si>
  <si>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</si>
  <si>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</si>
  <si>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</si>
  <si>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20" type="noConversion"/>
  </si>
  <si>
    <t>201.00387.015</t>
  </si>
  <si>
    <t>CAP CER 1uF 20% 6.3V SMD 0201 GP/HF X5R T=0.3mm</t>
  </si>
  <si>
    <t>GRM033R60J105MEA2D</t>
    <phoneticPr fontId="20" type="noConversion"/>
  </si>
  <si>
    <t>201.00500.005</t>
  </si>
  <si>
    <t>CAP CER 2pF +-0.05pF 25V SMD 0201 GP/HF NPO T=0.3mm HI-Q</t>
  </si>
  <si>
    <t>GJM0335C1E2R0WB01D</t>
    <phoneticPr fontId="2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</si>
  <si>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</si>
  <si>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</si>
  <si>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</si>
  <si>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</si>
  <si>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</si>
  <si>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</si>
  <si>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</si>
  <si>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</si>
  <si>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</si>
  <si>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</si>
  <si>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</si>
  <si>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</si>
  <si>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</si>
  <si>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</si>
  <si>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</si>
  <si>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</si>
  <si>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</si>
  <si>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</si>
  <si>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</si>
  <si>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</si>
  <si>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20" type="noConversion"/>
  </si>
  <si>
    <t>202.01403.005</t>
  </si>
  <si>
    <t xml:space="preserve">CAP CER 2.2uF 20% 10V SMD 0402 GP/HF X6S T=0.5mm </t>
  </si>
  <si>
    <t>GRM155C81A225ME15D</t>
    <phoneticPr fontId="2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</si>
  <si>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</si>
  <si>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</si>
  <si>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</si>
  <si>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</si>
  <si>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</si>
  <si>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</si>
  <si>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</si>
  <si>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</si>
  <si>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</si>
  <si>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</si>
  <si>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</si>
  <si>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</si>
  <si>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</si>
  <si>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</si>
  <si>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</si>
  <si>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</si>
  <si>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</si>
  <si>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</si>
  <si>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2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</si>
  <si>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</si>
  <si>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</si>
  <si>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</si>
  <si>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</si>
  <si>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</si>
  <si>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</si>
  <si>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</si>
  <si>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</si>
  <si>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</si>
  <si>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</si>
  <si>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</si>
  <si>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</si>
  <si>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</si>
  <si>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</si>
  <si>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</si>
  <si>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</si>
  <si>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20" type="noConversion"/>
  </si>
  <si>
    <t>251.00005.005</t>
  </si>
  <si>
    <t>RES C SMD 0402 10Kohm 5% GP/HF 1/16W</t>
  </si>
  <si>
    <t>RM04JTN103</t>
    <phoneticPr fontId="20" type="noConversion"/>
  </si>
  <si>
    <t>TA-I</t>
    <phoneticPr fontId="2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</si>
  <si>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</si>
  <si>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</si>
  <si>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</si>
  <si>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</si>
  <si>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</si>
  <si>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</si>
  <si>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</si>
  <si>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</si>
  <si>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</si>
  <si>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</si>
  <si>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</si>
  <si>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</si>
  <si>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</si>
  <si>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</si>
  <si>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</si>
  <si>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</si>
  <si>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</si>
  <si>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2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</si>
  <si>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</si>
  <si>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</si>
  <si>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</si>
  <si>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</si>
  <si>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</si>
  <si>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</si>
  <si>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</si>
  <si>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</si>
  <si>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2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</si>
  <si>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</si>
  <si>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</si>
  <si>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</si>
  <si>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</si>
  <si>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</si>
  <si>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</si>
  <si>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</si>
  <si>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</si>
  <si>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</si>
  <si>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</si>
  <si>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</si>
  <si>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</si>
  <si>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</si>
  <si>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</si>
  <si>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</si>
  <si>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</si>
  <si>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</si>
  <si>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</si>
  <si>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</si>
  <si>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</si>
  <si>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1" type="noConversion"/>
  </si>
  <si>
    <t>260.00168.005</t>
  </si>
  <si>
    <t>RES C SMD 0201 8.2Kohm 1% GP/HF 1/20W</t>
  </si>
  <si>
    <t>RC0201FR-078K2L</t>
    <phoneticPr fontId="1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</si>
  <si>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</si>
  <si>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</si>
  <si>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</si>
  <si>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</si>
  <si>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</si>
  <si>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</si>
  <si>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</si>
  <si>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</si>
  <si>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</si>
  <si>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</si>
  <si>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</si>
  <si>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</si>
  <si>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</si>
  <si>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</si>
  <si>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20" type="noConversion"/>
  </si>
  <si>
    <t>RLC</t>
    <phoneticPr fontId="2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</si>
  <si>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</si>
  <si>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</si>
  <si>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</si>
  <si>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</si>
  <si>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</si>
  <si>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2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</si>
  <si>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</si>
  <si>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</si>
  <si>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</si>
  <si>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</si>
  <si>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</si>
  <si>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</si>
  <si>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</si>
  <si>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</si>
  <si>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</si>
  <si>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</si>
  <si>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</si>
  <si>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</si>
  <si>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2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</si>
  <si>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</si>
  <si>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</si>
  <si>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</si>
  <si>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</si>
  <si>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</si>
  <si>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20" type="noConversion"/>
  </si>
  <si>
    <t>WALSIN</t>
    <phoneticPr fontId="20" type="noConversion"/>
  </si>
  <si>
    <t>261.01095.005</t>
  </si>
  <si>
    <t>RES C SMD 0402 240ohm 1% GP/HF</t>
  </si>
  <si>
    <t>WR04X2400FTL</t>
    <phoneticPr fontId="2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</si>
  <si>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</si>
  <si>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</si>
  <si>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</si>
  <si>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</si>
  <si>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</si>
  <si>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</si>
  <si>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</si>
  <si>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</si>
  <si>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</si>
  <si>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</si>
  <si>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</si>
  <si>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20" type="noConversion"/>
  </si>
  <si>
    <t>261.01305.005</t>
  </si>
  <si>
    <t>RES C SMD 0402 68Kohm 1% GP/HF</t>
  </si>
  <si>
    <t>RM04FTN6802</t>
    <phoneticPr fontId="20" type="noConversion"/>
  </si>
  <si>
    <t>261.01308.015</t>
  </si>
  <si>
    <t>RES C SMD 0402 160Kohm 1% GP/HF 1/16W</t>
  </si>
  <si>
    <t>RM04FTN1603</t>
    <phoneticPr fontId="20" type="noConversion"/>
  </si>
  <si>
    <t>261.01354.005</t>
  </si>
  <si>
    <t>RES C SMD 0402 27Kohm 1% GP/HF 1/16W</t>
  </si>
  <si>
    <t>RC0402FR-0727KL</t>
  </si>
  <si>
    <t>CONN/SW/ANT</t>
    <phoneticPr fontId="20" type="noConversion"/>
  </si>
  <si>
    <t>335.00029.005</t>
  </si>
  <si>
    <t>CONN AUDIO JACK 1*1PORT D=3.6/7.0mm DIP F RT GP</t>
  </si>
  <si>
    <t>JA13331-N102-4F</t>
    <phoneticPr fontId="20" type="noConversion"/>
  </si>
  <si>
    <t>FOXCONN</t>
    <phoneticPr fontId="20" type="noConversion"/>
  </si>
  <si>
    <t>335.00055.005</t>
  </si>
  <si>
    <t>CONN USB 3.0 A 1*1PORT 2.0mm DIP F RT GP/HF</t>
  </si>
  <si>
    <t>UEA191C-40062-4H</t>
  </si>
  <si>
    <t>FOXCONN</t>
  </si>
  <si>
    <t>JSSHD5014SGLH6</t>
    <phoneticPr fontId="1" type="noConversion"/>
  </si>
  <si>
    <t xml:space="preserve">CONN PWR JACK 1*1PORT D=2/6.5mm DIP FEMALE RT GP 5V 2A  </t>
    <phoneticPr fontId="1" type="noConversion"/>
  </si>
  <si>
    <t>SHD-5014SGLH6-ES-L2-TR</t>
    <phoneticPr fontId="1" type="noConversion"/>
  </si>
  <si>
    <t>341.00009.005</t>
  </si>
  <si>
    <t>HEADER PIN 1*5P 2.54mm DIP MALE ST GP</t>
  </si>
  <si>
    <t>HB11051</t>
    <phoneticPr fontId="20" type="noConversion"/>
  </si>
  <si>
    <t>342.01036.005</t>
  </si>
  <si>
    <t>CONN HDMI A 19PIN 1*1PORT 0.5mm SMD MALE RT GP</t>
  </si>
  <si>
    <t>QJ51191-LFB4-7F</t>
    <phoneticPr fontId="20" type="noConversion"/>
  </si>
  <si>
    <t>CONN/SW/ANT</t>
    <phoneticPr fontId="20" type="noConversion"/>
  </si>
  <si>
    <t>342.01519.005</t>
  </si>
  <si>
    <t>CONN RJ45 8P8C 1u"GOLD 1*1PORT W/LED Y/G 2.04mm DIP F RT GP BLACK</t>
  </si>
  <si>
    <t>JMP1N01-RA117-4F</t>
    <phoneticPr fontId="20" type="noConversion"/>
  </si>
  <si>
    <t>Memory</t>
    <phoneticPr fontId="20" type="noConversion"/>
  </si>
  <si>
    <t>JSK4A4G165WEBC</t>
    <phoneticPr fontId="1" type="noConversion"/>
  </si>
  <si>
    <t>IC DDR4 SDRAM 4Gb 1.2V 0.625nS SMD FBGA96 GP H5AN4G6NBJR-XNC</t>
    <phoneticPr fontId="20" type="noConversion"/>
  </si>
  <si>
    <t>K4A4G165WE-BCTD</t>
    <phoneticPr fontId="20" type="noConversion"/>
  </si>
  <si>
    <t>SAMSUNG</t>
    <phoneticPr fontId="2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</si>
  <si>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</si>
  <si>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</si>
  <si>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</si>
  <si>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</si>
  <si>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</si>
  <si>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</si>
  <si>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</si>
  <si>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</si>
  <si>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20" type="noConversion"/>
  </si>
  <si>
    <t>591.00046.005</t>
  </si>
  <si>
    <t xml:space="preserve">SOLDER PASTE S3X58 M500 GP/HF </t>
    <phoneticPr fontId="20" type="noConversion"/>
  </si>
  <si>
    <t>S3X58-M500</t>
    <phoneticPr fontId="20" type="noConversion"/>
  </si>
  <si>
    <t>KOKI</t>
    <phoneticPr fontId="20" type="noConversion"/>
  </si>
  <si>
    <t>Package</t>
    <phoneticPr fontId="20" type="noConversion"/>
  </si>
  <si>
    <t>503.00039.015</t>
    <phoneticPr fontId="20" type="noConversion"/>
  </si>
  <si>
    <t xml:space="preserve">LABEL BLANK 19.05*5mm REV.1 WHITE GP/HF T77H470.00 </t>
  </si>
  <si>
    <t>CHIYODA</t>
    <phoneticPr fontId="20" type="noConversion"/>
  </si>
  <si>
    <t>PCB</t>
    <phoneticPr fontId="20" type="noConversion"/>
  </si>
  <si>
    <t>308.03263.025</t>
    <phoneticPr fontId="20" type="noConversion"/>
  </si>
  <si>
    <t>PCB 6L OSP REV.015 4PCS GP 84*84mm T99X171T00</t>
    <phoneticPr fontId="20" type="noConversion"/>
  </si>
  <si>
    <t>AVARY</t>
    <phoneticPr fontId="1" type="noConversion"/>
  </si>
  <si>
    <t>Accessory (cable)</t>
    <phoneticPr fontId="20" type="noConversion"/>
  </si>
  <si>
    <t>371.01056.005</t>
  </si>
  <si>
    <t>CABLE RJ45 ASSY 1500+-50mm BLA</t>
  </si>
  <si>
    <t>CT8R02R-CGD04-DF</t>
    <phoneticPr fontId="1" type="noConversion"/>
  </si>
  <si>
    <t>Accessory (cable)</t>
    <phoneticPr fontId="20" type="noConversion"/>
  </si>
  <si>
    <t>371.01057.005</t>
  </si>
  <si>
    <t>CABLE HDMI 19P 1800+-30mm BLAC</t>
  </si>
  <si>
    <t>CUJA02A-CG021-DF</t>
    <phoneticPr fontId="1" type="noConversion"/>
  </si>
  <si>
    <t>ME</t>
    <phoneticPr fontId="2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</si>
  <si>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</si>
  <si>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</si>
  <si>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</si>
  <si>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</si>
  <si>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</si>
  <si>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</si>
  <si>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</si>
  <si>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20" type="noConversion"/>
  </si>
  <si>
    <t>SPRING CLIP SHIELDING CLIP REV.C T99X171T00 SUS301 GP</t>
    <phoneticPr fontId="20" type="noConversion"/>
  </si>
  <si>
    <t>ICSRC6511SFR</t>
  </si>
  <si>
    <t>Moda-InnoChips Co., Ltd.</t>
  </si>
  <si>
    <t>441.00896.005</t>
    <phoneticPr fontId="1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</si>
  <si>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</si>
  <si>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</si>
  <si>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</si>
  <si>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</si>
  <si>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</si>
  <si>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</si>
  <si>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</si>
  <si>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</si>
  <si>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</si>
  <si>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</si>
  <si>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</si>
  <si>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</si>
  <si>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</si>
  <si>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1" type="noConversion"/>
  </si>
  <si>
    <t xml:space="preserve">LABEL SAFETY KC-CERTIFICATION LABEL 24*8mm REV.00 T99X171.00 GP </t>
    <phoneticPr fontId="20" type="noConversion"/>
  </si>
  <si>
    <t>RONGXIN</t>
  </si>
  <si>
    <t>504.01724.015</t>
    <phoneticPr fontId="23" type="noConversion"/>
  </si>
  <si>
    <t xml:space="preserve">LABEL DEVICE LABEL 29*29mm REV.00 T99X171.00 GP </t>
    <phoneticPr fontId="20" type="noConversion"/>
  </si>
  <si>
    <t>NANOTECH</t>
  </si>
  <si>
    <t>503.00098.005</t>
    <phoneticPr fontId="23" type="noConversion"/>
  </si>
  <si>
    <t xml:space="preserve">LABEL BLANK 100*50mm REV.0.0 WHITE GP/HF U46V178.09 </t>
    <phoneticPr fontId="23" type="noConversion"/>
  </si>
  <si>
    <t>503.00098.005</t>
  </si>
  <si>
    <t>503.00748.015</t>
    <phoneticPr fontId="1" type="noConversion"/>
  </si>
  <si>
    <t xml:space="preserve">LABEL BLANK 150*100mm REV.00 WHITE GP T99X171.00 </t>
    <phoneticPr fontId="1" type="noConversion"/>
  </si>
  <si>
    <t>503.00748.005</t>
    <phoneticPr fontId="1" type="noConversion"/>
  </si>
  <si>
    <t>RX</t>
    <phoneticPr fontId="1" type="noConversion"/>
  </si>
  <si>
    <t>510.01021.005</t>
  </si>
  <si>
    <t>BAG PE 150*130mm REV.00 GP T99</t>
  </si>
  <si>
    <t>Thanglong</t>
    <phoneticPr fontId="1" type="noConversion"/>
  </si>
  <si>
    <t>540.01452.015</t>
    <phoneticPr fontId="23" type="noConversion"/>
  </si>
  <si>
    <t xml:space="preserve">MANUAL 508*160mm T99X171.00 GP </t>
    <phoneticPr fontId="23" type="noConversion"/>
  </si>
  <si>
    <t>540.01452.015</t>
    <phoneticPr fontId="23" type="noConversion"/>
  </si>
  <si>
    <t>YUTO</t>
    <phoneticPr fontId="1" type="noConversion"/>
  </si>
  <si>
    <t>Package</t>
    <phoneticPr fontId="20" type="noConversion"/>
  </si>
  <si>
    <t>520.02388.005</t>
  </si>
  <si>
    <t>CARTON 1508*600mm REV.00 T99X1</t>
  </si>
  <si>
    <t>YUTO</t>
    <phoneticPr fontId="1" type="noConversion"/>
  </si>
  <si>
    <t>520.02389.005</t>
  </si>
  <si>
    <t>CARTON COVER 380*330mm REV.00</t>
  </si>
  <si>
    <t>Package</t>
    <phoneticPr fontId="20" type="noConversion"/>
  </si>
  <si>
    <t>521.01510.015</t>
    <phoneticPr fontId="23" type="noConversion"/>
  </si>
  <si>
    <t>BOX GIFT 778*489mm REV.00 T99X</t>
  </si>
  <si>
    <t>521.01510.015</t>
    <phoneticPr fontId="23" type="noConversion"/>
  </si>
  <si>
    <t>522.00214.005</t>
  </si>
  <si>
    <t>PAPER BOARD BEZEL 900*50*50mm</t>
  </si>
  <si>
    <t>YUTO</t>
  </si>
  <si>
    <t>Pallet partition</t>
    <phoneticPr fontId="1" type="noConversion"/>
  </si>
  <si>
    <t>JS000581219101</t>
    <phoneticPr fontId="23" type="noConversion"/>
  </si>
  <si>
    <t>PALLET 1219*1016*120mm WOODEN</t>
  </si>
  <si>
    <t>TRLPACKING</t>
  </si>
  <si>
    <t>PSU</t>
    <phoneticPr fontId="20" type="noConversion"/>
  </si>
  <si>
    <t>JSSGN05025V2A</t>
    <phoneticPr fontId="20" type="noConversion"/>
  </si>
  <si>
    <t>ADP SW 90~265VAC 60Hz 5V 2A L5 KOREA GP</t>
    <phoneticPr fontId="20" type="noConversion"/>
  </si>
  <si>
    <t>Customer</t>
    <phoneticPr fontId="1" type="noConversion"/>
  </si>
  <si>
    <t>JSTYPE2541</t>
    <phoneticPr fontId="1" type="noConversion"/>
  </si>
  <si>
    <t>ADP SW 100~250VAC 50~60Hz 5V 2A L5 KOREA GP</t>
    <phoneticPr fontId="1" type="noConversion"/>
  </si>
  <si>
    <t>RCU</t>
    <phoneticPr fontId="20" type="noConversion"/>
  </si>
  <si>
    <t>JSBRMBA01</t>
    <phoneticPr fontId="1" type="noConversion"/>
  </si>
  <si>
    <t>REMOTE CONTROL BLACK T99X171T00 GP BRM-BA01</t>
    <phoneticPr fontId="1" type="noConversion"/>
  </si>
  <si>
    <t>JSBMMBA01</t>
    <phoneticPr fontId="20" type="noConversion"/>
  </si>
  <si>
    <t>REMOTE CONTROL BLACK T99X171T00 GP BMM-BA01</t>
    <phoneticPr fontId="20" type="noConversion"/>
  </si>
  <si>
    <t>SUM</t>
    <phoneticPr fontId="1" type="noConversion"/>
  </si>
  <si>
    <t>導入CONN RJ45
(342.01519.005) 2nd source</t>
    <phoneticPr fontId="3" type="noConversion"/>
  </si>
  <si>
    <t>導入IC SW
(033.00336.005) 2nd source</t>
    <phoneticPr fontId="3" type="noConversion"/>
  </si>
  <si>
    <t>導入FILTER CMNF
(155.00071.005) 2nd source</t>
    <phoneticPr fontId="3" type="noConversion"/>
  </si>
  <si>
    <t>導入 PCB VGT and Topfaith 2nd source 
(Fii part number:308.03263.025)</t>
    <phoneticPr fontId="3" type="noConversion"/>
  </si>
  <si>
    <t>導入IC ANALOG
(039.00272.005) 2nd source</t>
    <phoneticPr fontId="3" type="noConversion"/>
  </si>
  <si>
    <t>導入BEAD
(151.00376.005) 2nd source</t>
    <phoneticPr fontId="3" type="noConversion"/>
  </si>
  <si>
    <t>RD Jay</t>
    <phoneticPr fontId="3" type="noConversion"/>
  </si>
  <si>
    <t>價格待sourcer確認</t>
    <phoneticPr fontId="3" type="noConversion"/>
  </si>
  <si>
    <t>250.00123.005</t>
    <phoneticPr fontId="1" type="noConversion"/>
  </si>
  <si>
    <t>Description</t>
    <phoneticPr fontId="1" type="noConversion"/>
  </si>
  <si>
    <t>Remark</t>
    <phoneticPr fontId="1" type="noConversion"/>
  </si>
  <si>
    <t>Cable變更供應商</t>
    <phoneticPr fontId="1" type="noConversion"/>
  </si>
  <si>
    <t>371.01057.005</t>
    <phoneticPr fontId="1" type="noConversion"/>
  </si>
  <si>
    <t>HDMI 1800mm BLACK Vender:FOXCONN</t>
    <phoneticPr fontId="1" type="noConversion"/>
  </si>
  <si>
    <t>RJ45 1500mm Vender:FOXCONN</t>
    <phoneticPr fontId="1" type="noConversion"/>
  </si>
  <si>
    <t>Cost Down 
事項</t>
    <phoneticPr fontId="1" type="noConversion"/>
  </si>
  <si>
    <t>Usag</t>
    <phoneticPr fontId="1" type="noConversion"/>
  </si>
  <si>
    <t>UP
(USD)</t>
    <phoneticPr fontId="1" type="noConversion"/>
  </si>
  <si>
    <t>AMP
(USD)</t>
    <phoneticPr fontId="1" type="noConversion"/>
  </si>
  <si>
    <t>SAP update 
2022/12/15</t>
    <phoneticPr fontId="1" type="noConversion"/>
  </si>
  <si>
    <t>Var</t>
    <phoneticPr fontId="1" type="noConversion"/>
  </si>
  <si>
    <t>New Vender,R&amp;D查核規格及請ALT確認可否導入</t>
    <phoneticPr fontId="1" type="noConversion"/>
  </si>
  <si>
    <t>TI TPS25200DRVR</t>
    <phoneticPr fontId="1" type="noConversion"/>
  </si>
  <si>
    <t>AWINIC AW35019DNR</t>
    <phoneticPr fontId="1" type="noConversion"/>
  </si>
  <si>
    <t>2nd Source</t>
    <phoneticPr fontId="1" type="noConversion"/>
  </si>
  <si>
    <t>IC 2nd Source</t>
    <phoneticPr fontId="1" type="noConversion"/>
  </si>
  <si>
    <t>027.01454.005</t>
  </si>
  <si>
    <t>027.01504.005</t>
  </si>
  <si>
    <t>TI TLV75518PDBVR</t>
    <phoneticPr fontId="1" type="noConversion"/>
  </si>
  <si>
    <t>DIODES AP7366-18W5-7-76</t>
    <phoneticPr fontId="1" type="noConversion"/>
  </si>
  <si>
    <t>3PEAK TPL740F18-5TR</t>
    <phoneticPr fontId="1" type="noConversion"/>
  </si>
  <si>
    <t>ETA ETA5056V18S2F　</t>
    <phoneticPr fontId="1" type="noConversion"/>
  </si>
  <si>
    <t>Cost down
2022/1/4</t>
    <phoneticPr fontId="1" type="noConversion"/>
  </si>
  <si>
    <t>POWERWAY MPTFP2-V-TR</t>
    <phoneticPr fontId="1" type="noConversion"/>
  </si>
  <si>
    <t>POWERWAY ST39-NPM20-B3RQ-L</t>
    <phoneticPr fontId="1" type="noConversion"/>
  </si>
  <si>
    <t>342.01036.005</t>
    <phoneticPr fontId="1" type="noConversion"/>
  </si>
  <si>
    <t>FOXCONN CONN HDMI QJ51191-LFB4-7F</t>
    <phoneticPr fontId="1" type="noConversion"/>
  </si>
  <si>
    <t>CZT CONN HDMI 10502319A077</t>
    <phoneticPr fontId="1" type="noConversion"/>
  </si>
  <si>
    <t>342.01519.005</t>
    <phoneticPr fontId="1" type="noConversion"/>
  </si>
  <si>
    <t>2nd Source 1</t>
    <phoneticPr fontId="1" type="noConversion"/>
  </si>
  <si>
    <t>2nd Source 2</t>
    <phoneticPr fontId="1" type="noConversion"/>
  </si>
  <si>
    <t>FOXCONN CONN RJ45 JMP1N01-RA117-4F</t>
    <phoneticPr fontId="1" type="noConversion"/>
  </si>
  <si>
    <t>CZT CONN RJ45 10221188A160</t>
    <phoneticPr fontId="1" type="noConversion"/>
  </si>
  <si>
    <t>LIYANG CONN HDMI LYHD000002</t>
    <phoneticPr fontId="1" type="noConversion"/>
  </si>
  <si>
    <t>LIYANG CONN RJ45 LYWK045141</t>
    <phoneticPr fontId="1" type="noConversion"/>
  </si>
  <si>
    <t>HDMI
Connter</t>
    <phoneticPr fontId="1" type="noConversion"/>
  </si>
  <si>
    <t>RJ45
Connter</t>
    <phoneticPr fontId="1" type="noConversion"/>
  </si>
  <si>
    <t>029.00972.005</t>
  </si>
  <si>
    <t>TI TLV62569DRLR</t>
    <phoneticPr fontId="1" type="noConversion"/>
  </si>
  <si>
    <t>TI TLV62569PDRLR</t>
    <phoneticPr fontId="1" type="noConversion"/>
  </si>
  <si>
    <t>DIODES AP61302Z6-7</t>
    <phoneticPr fontId="1" type="noConversion"/>
  </si>
  <si>
    <t>029.00800.005</t>
    <phoneticPr fontId="1" type="noConversion"/>
  </si>
  <si>
    <t>IC 2nd Source</t>
    <phoneticPr fontId="1" type="noConversion"/>
  </si>
  <si>
    <t>104.00563.005</t>
  </si>
  <si>
    <t>104.00563.005</t>
    <phoneticPr fontId="23" type="noConversion"/>
  </si>
  <si>
    <t>GOOD-ARK GSF0301</t>
    <phoneticPr fontId="1" type="noConversion"/>
  </si>
  <si>
    <t>DIODES DMN26D0UT-7</t>
    <phoneticPr fontId="1" type="noConversion"/>
  </si>
  <si>
    <t>PANJIT PJE8408</t>
    <phoneticPr fontId="1" type="noConversion"/>
  </si>
  <si>
    <t>DIODES DMN26D0UT-7</t>
    <phoneticPr fontId="1" type="noConversion"/>
  </si>
  <si>
    <t>PANJIT PJE8408-R1-00001</t>
    <phoneticPr fontId="1" type="noConversion"/>
  </si>
  <si>
    <t>LRC LSI1012XT1G</t>
    <phoneticPr fontId="1" type="noConversion"/>
  </si>
  <si>
    <t>IC 2nd Source</t>
    <phoneticPr fontId="1" type="noConversion"/>
  </si>
  <si>
    <t>027.01455.005</t>
  </si>
  <si>
    <t>027.01469.005</t>
  </si>
  <si>
    <t>027.01502.005</t>
  </si>
  <si>
    <t>TI TLV75525PDBVR</t>
    <phoneticPr fontId="1" type="noConversion"/>
  </si>
  <si>
    <t>DIODES AP7366-25W5-7-76</t>
    <phoneticPr fontId="1" type="noConversion"/>
  </si>
  <si>
    <t>3PEAK TPL740F25-5TR</t>
    <phoneticPr fontId="1" type="noConversion"/>
  </si>
  <si>
    <t>ETA ETA5056V25S2F　</t>
    <phoneticPr fontId="1" type="noConversion"/>
  </si>
  <si>
    <t>CHILISIN IND WW 2.2uH</t>
    <phoneticPr fontId="1" type="noConversion"/>
  </si>
  <si>
    <t>INPAQ WIP252010S-2R2ML</t>
    <phoneticPr fontId="1" type="noConversion"/>
  </si>
  <si>
    <t>IND 2nd
Source</t>
    <phoneticPr fontId="1" type="noConversion"/>
  </si>
  <si>
    <t>SAMSUNG CAP CER 22uF CL05A226MQ5QUNC</t>
    <phoneticPr fontId="1" type="noConversion"/>
  </si>
  <si>
    <t>XFMR 2nd
Source</t>
    <phoneticPr fontId="1" type="noConversion"/>
  </si>
  <si>
    <t>XFMR BOTHHAND XFMR LAN 350uH</t>
    <phoneticPr fontId="1" type="noConversion"/>
  </si>
  <si>
    <t>XFMR U&amp;T UTG18T02</t>
    <phoneticPr fontId="1" type="noConversion"/>
  </si>
  <si>
    <t>207.00059.005</t>
    <phoneticPr fontId="1" type="noConversion"/>
  </si>
  <si>
    <t>155.00071.005</t>
    <phoneticPr fontId="1" type="noConversion"/>
  </si>
  <si>
    <t>FILTER MAGLAYERS MCU-201212H-900-E1</t>
    <phoneticPr fontId="1" type="noConversion"/>
  </si>
  <si>
    <t>FILTER LINKCOM LCMF2012P1-900-2P</t>
    <phoneticPr fontId="1" type="noConversion"/>
  </si>
  <si>
    <t>FILTER 2nd
Source</t>
    <phoneticPr fontId="1" type="noConversion"/>
  </si>
  <si>
    <t>CAP 2nd
Source</t>
    <phoneticPr fontId="1" type="noConversion"/>
  </si>
  <si>
    <t>T99X171.00 2nd Source check list</t>
    <phoneticPr fontId="1" type="noConversion"/>
  </si>
  <si>
    <t>371.01056.005</t>
    <phoneticPr fontId="1" type="noConversion"/>
  </si>
  <si>
    <t>New vender 
2nd source</t>
    <phoneticPr fontId="1" type="noConversion"/>
  </si>
  <si>
    <t>RJ45 1500mm (廣宇) AL0000421</t>
    <phoneticPr fontId="1" type="noConversion"/>
  </si>
  <si>
    <t>RJ45 1500mm BAOYUANDA B123W589</t>
    <phoneticPr fontId="1" type="noConversion"/>
  </si>
  <si>
    <t>HDMI 1800mm BLACK 廣宇）35061CS00-43V-G</t>
    <phoneticPr fontId="1" type="noConversion"/>
  </si>
  <si>
    <t>HDMI 1800mm BLACK BAOYUANDA, 
B118W518-180</t>
    <phoneticPr fontId="1" type="noConversion"/>
  </si>
  <si>
    <t>採購提供規格書</t>
  </si>
  <si>
    <t>採購提供規格書</t>
    <phoneticPr fontId="1" type="noConversion"/>
  </si>
  <si>
    <t>027.01468.005</t>
    <phoneticPr fontId="23" type="noConversion"/>
  </si>
  <si>
    <t>182.00154.005</t>
    <phoneticPr fontId="1" type="noConversion"/>
  </si>
  <si>
    <t>燈號pin角不一致</t>
    <phoneticPr fontId="1" type="noConversion"/>
  </si>
  <si>
    <t>LED左黃右綠</t>
    <phoneticPr fontId="1" type="noConversion"/>
  </si>
  <si>
    <t>燈號顏色相反</t>
    <phoneticPr fontId="1" type="noConversion"/>
  </si>
  <si>
    <t>MURATA CAP CER 22uF GRM155R60J226ME11D</t>
    <phoneticPr fontId="1" type="noConversion"/>
  </si>
  <si>
    <t>料號裡已有
GRM155R60J226ME11D</t>
    <phoneticPr fontId="1" type="noConversion"/>
  </si>
  <si>
    <t>134.01052.005</t>
    <phoneticPr fontId="1" type="noConversion"/>
  </si>
  <si>
    <t>132.01700.005</t>
    <phoneticPr fontId="1" type="noConversion"/>
  </si>
  <si>
    <t>033.00402.005</t>
    <phoneticPr fontId="1" type="noConversion"/>
  </si>
  <si>
    <t>IR receiver</t>
    <phoneticPr fontId="1" type="noConversion"/>
  </si>
  <si>
    <t>IR RECEIVER 38KHz SMD SMD4 GP/HF TSOP75338TR</t>
    <phoneticPr fontId="1" type="noConversion"/>
  </si>
  <si>
    <t>Tact Switch</t>
    <phoneticPr fontId="1" type="noConversion"/>
  </si>
  <si>
    <t>USB3.0</t>
    <phoneticPr fontId="1" type="noConversion"/>
  </si>
  <si>
    <t>335.00055.005</t>
    <phoneticPr fontId="1" type="noConversion"/>
  </si>
  <si>
    <t xml:space="preserve">2nd Source </t>
    <phoneticPr fontId="1" type="noConversion"/>
  </si>
  <si>
    <t>JCTC UBB18-09BH15GYL-H</t>
    <phoneticPr fontId="1" type="noConversion"/>
  </si>
  <si>
    <t>CONN USB 3.0 A 1*1PORT 2.0mm DIP F RT GP</t>
    <phoneticPr fontId="1" type="noConversion"/>
  </si>
  <si>
    <t>DC Jack</t>
    <phoneticPr fontId="1" type="noConversion"/>
  </si>
  <si>
    <t>344.00220.005</t>
    <phoneticPr fontId="1" type="noConversion"/>
  </si>
  <si>
    <t>CONN PWR JACK 1*1PORT D=2/6.5mm DIP FEMA</t>
    <phoneticPr fontId="1" type="noConversion"/>
  </si>
  <si>
    <t>033.00336.005</t>
    <phoneticPr fontId="1" type="noConversion"/>
  </si>
  <si>
    <t>IC SW 2.7~5.5V SMD SOT23-6 GP/HF FP6861E-A1S6CTR FITI</t>
    <phoneticPr fontId="1" type="noConversion"/>
  </si>
  <si>
    <t>IC SW 2.1~6V SMD SOT23-6 GP/HF ETA/ETA6027S2G</t>
    <phoneticPr fontId="1" type="noConversion"/>
  </si>
  <si>
    <t>IC 2nd
Source</t>
    <phoneticPr fontId="1" type="noConversion"/>
  </si>
  <si>
    <t>Total</t>
    <phoneticPr fontId="1" type="noConversion"/>
  </si>
  <si>
    <t xml:space="preserve">PJ-3D65DR13P0-12T0      </t>
    <phoneticPr fontId="1" type="noConversion"/>
  </si>
  <si>
    <t>095.00072.005</t>
    <phoneticPr fontId="1" type="noConversion"/>
  </si>
  <si>
    <t>MIC CONN</t>
    <phoneticPr fontId="1" type="noConversion"/>
  </si>
  <si>
    <t>335.00029.005</t>
    <phoneticPr fontId="1" type="noConversion"/>
  </si>
  <si>
    <t>JA13331-N102-4F</t>
    <phoneticPr fontId="1" type="noConversion"/>
  </si>
  <si>
    <t>8188-B511-0F000</t>
    <phoneticPr fontId="1" type="noConversion"/>
  </si>
  <si>
    <t>ME回覆3D不合</t>
    <phoneticPr fontId="1" type="noConversion"/>
  </si>
  <si>
    <t>Everlight IR RECEIVER 38KHz SMD SMD4 GP/HF IRM-V838J12-S/TR1(KU)(HFX)</t>
    <phoneticPr fontId="1" type="noConversion"/>
  </si>
  <si>
    <t>樣品已收到</t>
    <phoneticPr fontId="1" type="noConversion"/>
  </si>
  <si>
    <t>footprint 修改後確認OK</t>
    <phoneticPr fontId="1" type="noConversion"/>
  </si>
  <si>
    <t>未收到規格書</t>
    <phoneticPr fontId="1" type="noConversion"/>
  </si>
  <si>
    <t>規格OK，RD已測過Pass</t>
    <phoneticPr fontId="1" type="noConversion"/>
  </si>
  <si>
    <t>132.02270.005</t>
    <phoneticPr fontId="1" type="noConversion"/>
  </si>
  <si>
    <t>104.00629.015</t>
    <phoneticPr fontId="1" type="noConversion"/>
  </si>
  <si>
    <t>廠商已收到</t>
    <phoneticPr fontId="1" type="noConversion"/>
  </si>
  <si>
    <t>RD feedback 0220</t>
    <phoneticPr fontId="1" type="noConversion"/>
  </si>
  <si>
    <t>IR Sensor</t>
    <phoneticPr fontId="1" type="noConversion"/>
  </si>
  <si>
    <t>LED</t>
    <phoneticPr fontId="1" type="noConversion"/>
  </si>
  <si>
    <t>LG-197GBR-CT-3C2</t>
    <phoneticPr fontId="1" type="noConversion"/>
  </si>
  <si>
    <t>DC/DC</t>
    <phoneticPr fontId="1" type="noConversion"/>
  </si>
  <si>
    <t>BCT12569EYT-TR</t>
    <phoneticPr fontId="1" type="noConversion"/>
  </si>
  <si>
    <t>LDO</t>
    <phoneticPr fontId="1" type="noConversion"/>
  </si>
  <si>
    <t>BCT2211EUK18-TR</t>
    <phoneticPr fontId="1" type="noConversion"/>
  </si>
  <si>
    <t>SGM809B-SXN3G</t>
    <phoneticPr fontId="1" type="noConversion"/>
  </si>
  <si>
    <t>Reset IC</t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</si>
  <si>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</si>
  <si>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non-QVL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</si>
  <si>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t>USB Power S/W</t>
    <phoneticPr fontId="1" type="noConversion"/>
  </si>
  <si>
    <t>ET2016B</t>
    <phoneticPr fontId="1" type="noConversion"/>
  </si>
  <si>
    <t>USB3.0
Conn</t>
    <phoneticPr fontId="1" type="noConversion"/>
  </si>
  <si>
    <t>RJ45
Conn</t>
    <phoneticPr fontId="1" type="noConversion"/>
  </si>
  <si>
    <t>10312209F021</t>
    <phoneticPr fontId="1" type="noConversion"/>
  </si>
  <si>
    <t>A111922-D-01-R</t>
    <phoneticPr fontId="1" type="noConversion"/>
  </si>
  <si>
    <t>Xtal 24M</t>
    <phoneticPr fontId="1" type="noConversion"/>
  </si>
  <si>
    <t xml:space="preserve">FTX24.000M12SM3S-30/50SFZ </t>
    <phoneticPr fontId="1" type="noConversion"/>
  </si>
  <si>
    <t>Xtal 25M</t>
    <phoneticPr fontId="1" type="noConversion"/>
  </si>
  <si>
    <t>Xtal 20M</t>
    <phoneticPr fontId="1" type="noConversion"/>
  </si>
  <si>
    <t>Inductor</t>
    <phoneticPr fontId="1" type="noConversion"/>
  </si>
  <si>
    <t>1239AS-H-2R2M=P2</t>
    <phoneticPr fontId="1" type="noConversion"/>
  </si>
  <si>
    <t>SWIPP252012-2R2</t>
    <phoneticPr fontId="1" type="noConversion"/>
  </si>
  <si>
    <t>MHC1005S121MBP</t>
    <phoneticPr fontId="1" type="noConversion"/>
  </si>
  <si>
    <t>Chip bead</t>
    <phoneticPr fontId="1" type="noConversion"/>
  </si>
  <si>
    <t>ICMF212P900MFR</t>
    <phoneticPr fontId="1" type="noConversion"/>
  </si>
  <si>
    <t>CM Filters</t>
    <phoneticPr fontId="1" type="noConversion"/>
  </si>
  <si>
    <t>BV-FK05U4CA</t>
    <phoneticPr fontId="1" type="noConversion"/>
  </si>
  <si>
    <t>ESD Protection</t>
    <phoneticPr fontId="1" type="noConversion"/>
  </si>
  <si>
    <t>BV-FW05U6CA</t>
    <phoneticPr fontId="1" type="noConversion"/>
  </si>
  <si>
    <t>ESD05D6BU</t>
    <phoneticPr fontId="1" type="noConversion"/>
  </si>
  <si>
    <t>Varistor</t>
    <phoneticPr fontId="1" type="noConversion"/>
  </si>
  <si>
    <t>ICVS0505481FR</t>
    <phoneticPr fontId="1" type="noConversion"/>
  </si>
  <si>
    <t>XFMR</t>
    <phoneticPr fontId="1" type="noConversion"/>
  </si>
  <si>
    <t>PG18104</t>
    <phoneticPr fontId="1" type="noConversion"/>
  </si>
  <si>
    <t>NPN</t>
    <phoneticPr fontId="1" type="noConversion"/>
  </si>
  <si>
    <t>MMBT3904</t>
    <phoneticPr fontId="1" type="noConversion"/>
  </si>
  <si>
    <t>N-FET</t>
    <phoneticPr fontId="1" type="noConversion"/>
  </si>
  <si>
    <t>WM02N08L</t>
  </si>
  <si>
    <t>CISS=14.1pF</t>
    <phoneticPr fontId="1" type="noConversion"/>
  </si>
  <si>
    <t>FII feedback</t>
    <phoneticPr fontId="1" type="noConversion"/>
  </si>
  <si>
    <t>05/12: Datasheet is ok.</t>
  </si>
  <si>
    <t>SILERGY SY8892ARC</t>
    <phoneticPr fontId="1" type="noConversion"/>
  </si>
  <si>
    <t>LED left: yellow, right: green</t>
    <phoneticPr fontId="1" type="noConversion"/>
  </si>
  <si>
    <t>05/12: Datasheet is ok.</t>
    <phoneticPr fontId="1" type="noConversion"/>
  </si>
  <si>
    <t>19-137/R6GHBHC-C01/2T</t>
    <phoneticPr fontId="1" type="noConversion"/>
  </si>
  <si>
    <t>TSOP75338TR</t>
    <phoneticPr fontId="1" type="noConversion"/>
  </si>
  <si>
    <t>AP61302Z6-7</t>
    <phoneticPr fontId="1" type="noConversion"/>
  </si>
  <si>
    <t>TPL740F18-5TR</t>
    <phoneticPr fontId="1" type="noConversion"/>
  </si>
  <si>
    <t>TPL740F25-5TR</t>
  </si>
  <si>
    <t>TPV809S-3TR</t>
    <phoneticPr fontId="1" type="noConversion"/>
  </si>
  <si>
    <t>BBPY00160808121Y00</t>
    <phoneticPr fontId="1" type="noConversion"/>
  </si>
  <si>
    <t>JMP1N01-RA117-4F</t>
    <phoneticPr fontId="1" type="noConversion"/>
  </si>
  <si>
    <t>UEA3119C-4FB1-4F</t>
    <phoneticPr fontId="1" type="noConversion"/>
  </si>
  <si>
    <t>QJ51191-LFB4-7F</t>
    <phoneticPr fontId="1" type="noConversion"/>
  </si>
  <si>
    <t>E3SB24E00005JE</t>
    <phoneticPr fontId="1" type="noConversion"/>
  </si>
  <si>
    <t>E3SB25.0000F18G11</t>
    <phoneticPr fontId="1" type="noConversion"/>
  </si>
  <si>
    <t>8Z20072001</t>
    <phoneticPr fontId="1" type="noConversion"/>
  </si>
  <si>
    <t>Inductor</t>
    <phoneticPr fontId="1" type="noConversion"/>
  </si>
  <si>
    <t>BLM15AG121SN1J</t>
    <phoneticPr fontId="1" type="noConversion"/>
  </si>
  <si>
    <t>MCU-201212H-900-E1</t>
    <phoneticPr fontId="1" type="noConversion"/>
  </si>
  <si>
    <t>IP4283CZ10-TBA</t>
    <phoneticPr fontId="1" type="noConversion"/>
  </si>
  <si>
    <t xml:space="preserve">AZ1065-06F.R7G </t>
    <phoneticPr fontId="1" type="noConversion"/>
  </si>
  <si>
    <t>Rclamp3331ZATFT</t>
    <phoneticPr fontId="1" type="noConversion"/>
  </si>
  <si>
    <t>TVM0G5R5M411R</t>
    <phoneticPr fontId="1" type="noConversion"/>
  </si>
  <si>
    <t>LG1P109RN LF</t>
    <phoneticPr fontId="1" type="noConversion"/>
  </si>
  <si>
    <t>MMBT3904-7-F</t>
    <phoneticPr fontId="1" type="noConversion"/>
  </si>
  <si>
    <t>Cost Down 
item</t>
    <phoneticPr fontId="1" type="noConversion"/>
  </si>
  <si>
    <t>05/12: 
Datasheet mark it is used on USB2.0, need ALT confirm whether it can be use on USB3.0 TX, RX pin</t>
    <phoneticPr fontId="1" type="noConversion"/>
  </si>
  <si>
    <t>05/12: 
Datasheet is ok</t>
    <phoneticPr fontId="1" type="noConversion"/>
  </si>
  <si>
    <t>05/12: 
Datasheet is ok</t>
    <phoneticPr fontId="1" type="noConversion"/>
  </si>
  <si>
    <t>Manufacture</t>
    <phoneticPr fontId="1" type="noConversion"/>
  </si>
  <si>
    <t>3Peak</t>
    <phoneticPr fontId="1" type="noConversion"/>
  </si>
  <si>
    <t>SGMicro</t>
    <phoneticPr fontId="1" type="noConversion"/>
  </si>
  <si>
    <t>Murata</t>
    <phoneticPr fontId="1" type="noConversion"/>
  </si>
  <si>
    <t>Inpaq</t>
    <phoneticPr fontId="1" type="noConversion"/>
  </si>
  <si>
    <t>Maglayers</t>
    <phoneticPr fontId="1" type="noConversion"/>
  </si>
  <si>
    <t>Nexperia</t>
    <phoneticPr fontId="1" type="noConversion"/>
  </si>
  <si>
    <t>Bencent</t>
    <phoneticPr fontId="1" type="noConversion"/>
  </si>
  <si>
    <t>Amazing</t>
    <phoneticPr fontId="1" type="noConversion"/>
  </si>
  <si>
    <t>Diodes</t>
    <phoneticPr fontId="1" type="noConversion"/>
  </si>
  <si>
    <t>Wayon</t>
    <phoneticPr fontId="1" type="noConversion"/>
  </si>
  <si>
    <t>Part Name</t>
    <phoneticPr fontId="1" type="noConversion"/>
  </si>
  <si>
    <t>Vishay</t>
    <phoneticPr fontId="1" type="noConversion"/>
  </si>
  <si>
    <t>AO-R123C6E-SS(S)</t>
    <phoneticPr fontId="1" type="noConversion"/>
  </si>
  <si>
    <t>AUK</t>
    <phoneticPr fontId="1" type="noConversion"/>
  </si>
  <si>
    <t>Everlight</t>
    <phoneticPr fontId="1" type="noConversion"/>
  </si>
  <si>
    <t>LIGITEK</t>
    <phoneticPr fontId="1" type="noConversion"/>
  </si>
  <si>
    <t>Broadchip</t>
    <phoneticPr fontId="1" type="noConversion"/>
  </si>
  <si>
    <t>3Peak</t>
    <phoneticPr fontId="1" type="noConversion"/>
  </si>
  <si>
    <t>Fitipower</t>
    <phoneticPr fontId="1" type="noConversion"/>
  </si>
  <si>
    <t>Etek</t>
    <phoneticPr fontId="1" type="noConversion"/>
  </si>
  <si>
    <t>Foxconn</t>
    <phoneticPr fontId="1" type="noConversion"/>
  </si>
  <si>
    <t>CNS</t>
    <phoneticPr fontId="1" type="noConversion"/>
  </si>
  <si>
    <t>Hosonic</t>
    <phoneticPr fontId="1" type="noConversion"/>
  </si>
  <si>
    <t>TXC</t>
    <phoneticPr fontId="1" type="noConversion"/>
  </si>
  <si>
    <t>Chip Sun Tech</t>
    <phoneticPr fontId="1" type="noConversion"/>
  </si>
  <si>
    <t>Todaisu</t>
    <phoneticPr fontId="1" type="noConversion"/>
  </si>
  <si>
    <t>Innochips</t>
    <phoneticPr fontId="1" type="noConversion"/>
  </si>
  <si>
    <t>Thinking</t>
    <phoneticPr fontId="1" type="noConversion"/>
  </si>
  <si>
    <t>Bothhand</t>
    <phoneticPr fontId="1" type="noConversion"/>
  </si>
  <si>
    <t>East Ever</t>
    <phoneticPr fontId="1" type="noConversion"/>
  </si>
  <si>
    <t>Semtech</t>
    <phoneticPr fontId="1" type="noConversion"/>
  </si>
  <si>
    <t>MDD</t>
    <phoneticPr fontId="1" type="noConversion"/>
  </si>
  <si>
    <t>Usage</t>
    <phoneticPr fontId="1" type="noConversion"/>
  </si>
  <si>
    <t>Item</t>
    <phoneticPr fontId="1" type="noConversion"/>
  </si>
  <si>
    <t>Original</t>
    <phoneticPr fontId="1" type="noConversion"/>
  </si>
  <si>
    <t>ALT 2nd</t>
    <phoneticPr fontId="1" type="noConversion"/>
  </si>
  <si>
    <t>HDMI
Conn</t>
    <phoneticPr fontId="1" type="noConversion"/>
  </si>
  <si>
    <t>10221188C097</t>
  </si>
  <si>
    <t>ALT Additional Request</t>
  </si>
  <si>
    <t>5/17: Q1401 was applied CEC line(not high speed line), so CISS might not affect timing issue.</t>
  </si>
  <si>
    <t>5/17: Please provide Everlight/IRM-V838J12-S/TR1(KU)(HFX)'s datasheet.</t>
  </si>
  <si>
    <t>5/17: For setting current limit to 1A, Rset(R902) shall change to 55Kohm 1%.</t>
  </si>
  <si>
    <t>5/17: ALT confirmed</t>
  </si>
  <si>
    <t xml:space="preserve">5/17: Correct part no. is 10221188C098. Attached stp file(10221188C098.stp) </t>
  </si>
  <si>
    <t xml:space="preserve">5/17: ALT under requesting stp file to vendor. Attached stp file(10312209F021.stp) </t>
  </si>
  <si>
    <t xml:space="preserve">5/17: ALT under requesting stp file to vendor. Attached stp file(A111922-D-01-R.stp) </t>
  </si>
  <si>
    <t>5/17: Correct part no. is MHC1608S121PBP(2.5A)</t>
    <phoneticPr fontId="1" type="noConversion"/>
  </si>
  <si>
    <r>
      <rPr>
        <strike/>
        <sz val="10"/>
        <color rgb="FFFF0000"/>
        <rFont val="微軟正黑體"/>
        <family val="2"/>
        <charset val="136"/>
      </rPr>
      <t xml:space="preserve">MHC1608S121NBP
</t>
    </r>
    <r>
      <rPr>
        <sz val="10"/>
        <color rgb="FFFF0000"/>
        <rFont val="微軟正黑體"/>
        <family val="2"/>
        <charset val="136"/>
      </rPr>
      <t>MHC1608S121PBP</t>
    </r>
    <phoneticPr fontId="1" type="noConversion"/>
  </si>
  <si>
    <t>5/17: Change to TMI6050-25(TMI)</t>
    <phoneticPr fontId="1" type="noConversion"/>
  </si>
  <si>
    <r>
      <rPr>
        <strike/>
        <sz val="10"/>
        <color rgb="FFFF0000"/>
        <rFont val="微軟正黑體"/>
        <family val="2"/>
        <charset val="136"/>
      </rPr>
      <t>BCT2211EUK25-TR</t>
    </r>
    <r>
      <rPr>
        <sz val="10"/>
        <color rgb="FFFF0000"/>
        <rFont val="微軟正黑體"/>
        <family val="2"/>
        <charset val="136"/>
      </rPr>
      <t xml:space="preserve">
TMI6050-25</t>
    </r>
    <phoneticPr fontId="1" type="noConversion"/>
  </si>
  <si>
    <r>
      <rPr>
        <strike/>
        <sz val="10"/>
        <color rgb="FFFF0000"/>
        <rFont val="微軟正黑體"/>
        <family val="2"/>
        <charset val="136"/>
      </rPr>
      <t>Broadchip</t>
    </r>
    <r>
      <rPr>
        <sz val="10"/>
        <color rgb="FFFF0000"/>
        <rFont val="微軟正黑體"/>
        <family val="2"/>
        <charset val="136"/>
      </rPr>
      <t xml:space="preserve">
TMI</t>
    </r>
    <phoneticPr fontId="1" type="noConversion"/>
  </si>
  <si>
    <t>05/12: Datasheet is ok.</t>
    <phoneticPr fontId="1" type="noConversion"/>
  </si>
  <si>
    <t>5/17: Correct part no. is FTX25.000M8SM3S-1020DFZ(85℃)</t>
    <phoneticPr fontId="1" type="noConversion"/>
  </si>
  <si>
    <r>
      <rPr>
        <strike/>
        <sz val="10"/>
        <color rgb="FFFF0000"/>
        <rFont val="微軟正黑體"/>
        <family val="2"/>
        <charset val="136"/>
      </rPr>
      <t xml:space="preserve">FTX25.000M8SM3S-50SFZ </t>
    </r>
    <r>
      <rPr>
        <sz val="10"/>
        <color rgb="FFFF0000"/>
        <rFont val="微軟正黑體"/>
        <family val="2"/>
        <charset val="136"/>
      </rPr>
      <t xml:space="preserve">
FTX25.000M8SM3S-1020DFZ</t>
    </r>
    <phoneticPr fontId="1" type="noConversion"/>
  </si>
  <si>
    <t>5/17: Correct part no. is FTX20.000M12SM3S-1020DFZ(85℃)</t>
    <phoneticPr fontId="1" type="noConversion"/>
  </si>
  <si>
    <r>
      <rPr>
        <strike/>
        <sz val="10"/>
        <color rgb="FFFF0000"/>
        <rFont val="微軟正黑體"/>
        <family val="2"/>
        <charset val="136"/>
      </rPr>
      <t>FTX20.000M8R2SM3S-30SFZ</t>
    </r>
    <r>
      <rPr>
        <sz val="10"/>
        <color rgb="FFFF0000"/>
        <rFont val="微軟正黑體"/>
        <family val="2"/>
        <charset val="136"/>
      </rPr>
      <t xml:space="preserve">
FTX20.000M12SM3S-1020DFZ</t>
    </r>
    <phoneticPr fontId="1" type="noConversion"/>
  </si>
  <si>
    <r>
      <rPr>
        <sz val="10"/>
        <color theme="1"/>
        <rFont val="微軟正黑體"/>
        <family val="2"/>
        <charset val="136"/>
      </rPr>
      <t>05/12:
2nd Current Ratting: 2A
Main Source: 2.5A
-&gt;Can not introduce.</t>
    </r>
    <r>
      <rPr>
        <sz val="10"/>
        <color rgb="FFFF0000"/>
        <rFont val="微軟正黑體"/>
        <family val="2"/>
        <charset val="136"/>
      </rPr>
      <t xml:space="preserve">
05/22:
MHC1608S121PBP(2.5A) datasheet is ok</t>
    </r>
    <phoneticPr fontId="1" type="noConversion"/>
  </si>
  <si>
    <r>
      <rPr>
        <sz val="10"/>
        <color theme="1"/>
        <rFont val="微軟正黑體"/>
        <family val="2"/>
        <charset val="136"/>
      </rPr>
      <t>05/12: 
CISS=54pF，need to verify</t>
    </r>
    <r>
      <rPr>
        <sz val="10"/>
        <color rgb="FFFF0000"/>
        <rFont val="微軟正黑體"/>
        <family val="2"/>
        <charset val="136"/>
      </rPr>
      <t xml:space="preserve">
05/22:
The capcitance of CEC line is limited under 150pF by HDMI certification, needs to do HDMI CV test for confirmation</t>
    </r>
    <phoneticPr fontId="1" type="noConversion"/>
  </si>
  <si>
    <r>
      <rPr>
        <sz val="10"/>
        <color theme="1"/>
        <rFont val="微軟正黑體"/>
        <family val="2"/>
        <charset val="136"/>
      </rPr>
      <t>05/12: Datasheet is ok.
We recommend to introduce Everlight/IRM-V838J12-S/TR1(KU)(HFX) which is Fii QVL vendor</t>
    </r>
    <r>
      <rPr>
        <sz val="10"/>
        <color rgb="FFFF0000"/>
        <rFont val="微軟正黑體"/>
        <family val="2"/>
        <charset val="136"/>
      </rPr>
      <t xml:space="preserve">
05/22: Fii has done the IR test and the result is pass, please find the attached datasheet and test report.
</t>
    </r>
    <phoneticPr fontId="1" type="noConversion"/>
  </si>
  <si>
    <r>
      <rPr>
        <sz val="10"/>
        <color theme="1"/>
        <rFont val="微軟正黑體"/>
        <family val="2"/>
        <charset val="136"/>
      </rPr>
      <t>05/12: Didn't find the MPN in datasheet</t>
    </r>
    <r>
      <rPr>
        <sz val="10"/>
        <color rgb="FFFF0000"/>
        <rFont val="微軟正黑體"/>
        <family val="2"/>
        <charset val="136"/>
      </rPr>
      <t xml:space="preserve">
05/22: TMI6050-25 datasheet is ok</t>
    </r>
    <phoneticPr fontId="1" type="noConversion"/>
  </si>
  <si>
    <r>
      <t xml:space="preserve">05/12: 
Current Limit formula is different
(USB Port: 1A will become 2.43A by current Rset)
-&gt;Can not introduce.
</t>
    </r>
    <r>
      <rPr>
        <sz val="10"/>
        <color rgb="FFFF0000"/>
        <rFont val="微軟正黑體"/>
        <family val="2"/>
        <charset val="136"/>
      </rPr>
      <t>05/22: If change Rset to 55Kohm, FP6861E current limit will be 0.46A. Etek and FITI can't share the same BOM due to Rset is different.
-&gt;Can not introduce.</t>
    </r>
    <phoneticPr fontId="1" type="noConversion"/>
  </si>
  <si>
    <r>
      <rPr>
        <sz val="10"/>
        <color theme="1"/>
        <rFont val="微軟正黑體"/>
        <family val="2"/>
        <charset val="136"/>
      </rPr>
      <t>05/12: 
LED left: green, right: yellow
-&gt;Can not introduce</t>
    </r>
    <r>
      <rPr>
        <sz val="10"/>
        <color rgb="FFFF0000"/>
        <rFont val="微軟正黑體"/>
        <family val="2"/>
        <charset val="136"/>
      </rPr>
      <t xml:space="preserve">
05/22:
LED is ok
Fii ME can't open 3d file in PPT, please upload the 3D file to Mantis directly.</t>
    </r>
    <phoneticPr fontId="1" type="noConversion"/>
  </si>
  <si>
    <r>
      <rPr>
        <sz val="10"/>
        <color theme="1"/>
        <rFont val="微軟正黑體"/>
        <family val="2"/>
        <charset val="136"/>
      </rPr>
      <t>05/12: Need ALT to provide stp file to ME for confirm</t>
    </r>
    <r>
      <rPr>
        <sz val="10"/>
        <color rgb="FFFF0000"/>
        <rFont val="微軟正黑體"/>
        <family val="2"/>
        <charset val="136"/>
      </rPr>
      <t xml:space="preserve">
05/22:
Fii ME can't open 3d file in PPT, please upload the 3D file to Mantis directly.</t>
    </r>
    <phoneticPr fontId="1" type="noConversion"/>
  </si>
  <si>
    <r>
      <rPr>
        <sz val="10"/>
        <color theme="1"/>
        <rFont val="微軟正黑體"/>
        <family val="2"/>
        <charset val="136"/>
      </rPr>
      <t>05/12: Need ALT to provide stp file to ME for confirm</t>
    </r>
    <r>
      <rPr>
        <sz val="10"/>
        <color rgb="FFFF0000"/>
        <rFont val="微軟正黑體"/>
        <family val="2"/>
        <charset val="136"/>
      </rPr>
      <t xml:space="preserve">
05/22:
Fii ME can't open 3d file in PPT, please upload the 3D file to Mantis directly.</t>
    </r>
    <phoneticPr fontId="1" type="noConversion"/>
  </si>
  <si>
    <r>
      <rPr>
        <sz val="10"/>
        <color theme="1"/>
        <rFont val="微軟正黑體"/>
        <family val="2"/>
        <charset val="136"/>
      </rPr>
      <t>05/12: 
Operating temperature range 70</t>
    </r>
    <r>
      <rPr>
        <sz val="10"/>
        <color theme="1"/>
        <rFont val="新細明體"/>
        <family val="1"/>
        <charset val="136"/>
      </rPr>
      <t>℃</t>
    </r>
    <r>
      <rPr>
        <sz val="10"/>
        <color theme="1"/>
        <rFont val="微軟正黑體"/>
        <family val="2"/>
        <charset val="136"/>
      </rPr>
      <t xml:space="preserve"> on datasheet, but X'tal Temp will rise to about 75℃ on thermal test @50℃ ambience.
-&gt;Can not introduce</t>
    </r>
    <r>
      <rPr>
        <sz val="10"/>
        <color rgb="FFFF0000"/>
        <rFont val="微軟正黑體"/>
        <family val="2"/>
        <charset val="136"/>
      </rPr>
      <t xml:space="preserve">
05/22:
datasheet is ok.</t>
    </r>
    <phoneticPr fontId="1" type="noConversion"/>
  </si>
  <si>
    <r>
      <t xml:space="preserve">05/12: 
Datasheet is wrong (is 25M not 20M), need ALT to provide correct datasheet.
</t>
    </r>
    <r>
      <rPr>
        <sz val="10"/>
        <color rgb="FFFF0000"/>
        <rFont val="微軟正黑體"/>
        <family val="2"/>
        <charset val="136"/>
      </rPr>
      <t>05/22:
datasheet is ok.</t>
    </r>
    <phoneticPr fontId="1" type="noConversion"/>
  </si>
  <si>
    <t>05/12: Datasheet is ok.</t>
    <phoneticPr fontId="1" type="noConversion"/>
  </si>
  <si>
    <t>05/12: Datasheet is ok.</t>
    <phoneticPr fontId="1" type="noConversion"/>
  </si>
  <si>
    <r>
      <t xml:space="preserve">05/12: Datasheet is ok.
We recommend to introduce SILERGY/SY8892ARC which is Fii QVL vendor
</t>
    </r>
    <r>
      <rPr>
        <sz val="10"/>
        <color rgb="FFFF0000"/>
        <rFont val="微軟正黑體"/>
        <family val="2"/>
        <charset val="136"/>
      </rPr>
      <t>5/22: Please find the attached datasheet of SILERGY/SY8892ARC.</t>
    </r>
    <phoneticPr fontId="1" type="noConversion"/>
  </si>
</sst>
</file>

<file path=xl/styles.xml><?xml version="1.0" encoding="utf-8"?>
<styleSheet xmlns="http://schemas.openxmlformats.org/spreadsheetml/2006/main">
  <numFmts count="11">
    <numFmt numFmtId="176" formatCode="0.0000"/>
    <numFmt numFmtId="177" formatCode="_-[$€-2]* #,##0.00_-;\-[$€-2]* #,##0.00_-;_-[$€-2]* &quot;-&quot;??_-"/>
    <numFmt numFmtId="178" formatCode="m/d;@"/>
    <numFmt numFmtId="179" formatCode="0_);[Red]\(0\)"/>
    <numFmt numFmtId="180" formatCode="0.0_);[Red]\(0.0\)"/>
    <numFmt numFmtId="181" formatCode="0.000_);[Red]\(0.000\)"/>
    <numFmt numFmtId="182" formatCode="0.00000_ "/>
    <numFmt numFmtId="183" formatCode="0.00000_);[Red]\(0.00000\)"/>
    <numFmt numFmtId="184" formatCode="0.00000_ ;[Red]\-0.00000\ "/>
    <numFmt numFmtId="185" formatCode="000"/>
    <numFmt numFmtId="186" formatCode="#,##0.00000"/>
  </numFmts>
  <fonts count="3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Microsoft Sans Serif"/>
      <family val="2"/>
    </font>
    <font>
      <sz val="9"/>
      <name val="新細明體"/>
      <family val="2"/>
      <charset val="134"/>
      <scheme val="minor"/>
    </font>
    <font>
      <sz val="12"/>
      <color theme="1"/>
      <name val="微軟正黑體"/>
      <family val="2"/>
      <charset val="136"/>
    </font>
    <font>
      <sz val="12"/>
      <color theme="1"/>
      <name val="宋体"/>
      <family val="3"/>
      <charset val="134"/>
    </font>
    <font>
      <sz val="12"/>
      <color theme="1"/>
      <name val="微軟正黑體"/>
      <family val="2"/>
      <charset val="134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9"/>
      <name val="Arial"/>
      <family val="2"/>
    </font>
    <font>
      <sz val="9"/>
      <name val="新細明體"/>
      <family val="1"/>
      <charset val="136"/>
    </font>
    <font>
      <sz val="9"/>
      <name val="Arial"/>
      <family val="2"/>
    </font>
    <font>
      <sz val="9"/>
      <color theme="1"/>
      <name val="Arial"/>
      <family val="2"/>
    </font>
    <font>
      <sz val="9"/>
      <name val="新細明體"/>
      <family val="3"/>
      <charset val="136"/>
      <scheme val="minor"/>
    </font>
    <font>
      <sz val="10"/>
      <color rgb="FF0432FF"/>
      <name val="微軟正黑體"/>
      <family val="2"/>
      <charset val="136"/>
    </font>
    <font>
      <b/>
      <sz val="10"/>
      <color rgb="FF0432FF"/>
      <name val="微軟正黑體"/>
      <family val="2"/>
      <charset val="136"/>
    </font>
    <font>
      <sz val="16"/>
      <color rgb="FF0432FF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trike/>
      <sz val="10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0"/>
      <color theme="0" tint="-0.499984740745262"/>
      <name val="微軟正黑體"/>
      <family val="2"/>
      <charset val="136"/>
    </font>
    <font>
      <strike/>
      <sz val="10"/>
      <color theme="0" tint="-0.499984740745262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theme="1"/>
      <name val="新細明體"/>
      <family val="1"/>
      <charset val="136"/>
    </font>
    <font>
      <sz val="10"/>
      <name val="微軟正黑體"/>
      <family val="2"/>
      <charset val="136"/>
    </font>
    <font>
      <sz val="12"/>
      <name val="新細明體"/>
      <family val="2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177" fontId="8" fillId="0" borderId="0"/>
    <xf numFmtId="0" fontId="17" fillId="0" borderId="0"/>
    <xf numFmtId="177" fontId="18" fillId="0" borderId="0">
      <alignment vertical="center"/>
    </xf>
    <xf numFmtId="177" fontId="18" fillId="0" borderId="0"/>
    <xf numFmtId="0" fontId="18" fillId="0" borderId="0">
      <alignment vertical="center"/>
    </xf>
    <xf numFmtId="177" fontId="8" fillId="0" borderId="0"/>
  </cellStyleXfs>
  <cellXfs count="206">
    <xf numFmtId="0" fontId="0" fillId="0" borderId="0" xfId="0">
      <alignment vertical="center"/>
    </xf>
    <xf numFmtId="0" fontId="4" fillId="2" borderId="3" xfId="0" applyFont="1" applyFill="1" applyBorder="1" applyAlignment="1">
      <alignment horizontal="left" vertical="center" readingOrder="1"/>
    </xf>
    <xf numFmtId="0" fontId="5" fillId="2" borderId="3" xfId="0" applyFont="1" applyFill="1" applyBorder="1" applyAlignment="1">
      <alignment horizontal="center" vertical="center" readingOrder="1"/>
    </xf>
    <xf numFmtId="14" fontId="6" fillId="2" borderId="3" xfId="0" applyNumberFormat="1" applyFont="1" applyFill="1" applyBorder="1" applyAlignment="1">
      <alignment horizontal="center" vertical="center" readingOrder="1"/>
    </xf>
    <xf numFmtId="176" fontId="6" fillId="2" borderId="3" xfId="0" applyNumberFormat="1" applyFont="1" applyFill="1" applyBorder="1" applyAlignment="1">
      <alignment horizontal="center" vertical="center" readingOrder="1"/>
    </xf>
    <xf numFmtId="0" fontId="4" fillId="2" borderId="3" xfId="0" applyFont="1" applyFill="1" applyBorder="1" applyAlignment="1">
      <alignment horizontal="left" vertical="center" wrapText="1" readingOrder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0" fontId="0" fillId="0" borderId="0" xfId="0" applyNumberFormat="1">
      <alignment vertical="center"/>
    </xf>
    <xf numFmtId="0" fontId="2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0" fillId="0" borderId="3" xfId="0" applyBorder="1" applyAlignment="1">
      <alignment vertical="center" wrapText="1"/>
    </xf>
    <xf numFmtId="178" fontId="0" fillId="0" borderId="3" xfId="0" applyNumberFormat="1" applyBorder="1" applyAlignment="1">
      <alignment horizontal="left" vertical="center"/>
    </xf>
    <xf numFmtId="0" fontId="16" fillId="0" borderId="0" xfId="0" applyFont="1">
      <alignment vertical="center"/>
    </xf>
    <xf numFmtId="177" fontId="19" fillId="0" borderId="3" xfId="4" applyFont="1" applyBorder="1" applyAlignment="1">
      <alignment horizontal="left" vertical="center"/>
    </xf>
    <xf numFmtId="1" fontId="19" fillId="0" borderId="3" xfId="4" applyNumberFormat="1" applyFont="1" applyBorder="1">
      <alignment vertical="center"/>
    </xf>
    <xf numFmtId="1" fontId="19" fillId="0" borderId="3" xfId="4" applyNumberFormat="1" applyFont="1" applyBorder="1" applyAlignment="1">
      <alignment horizontal="left" vertical="center"/>
    </xf>
    <xf numFmtId="1" fontId="19" fillId="0" borderId="3" xfId="4" applyNumberFormat="1" applyFont="1" applyBorder="1" applyAlignment="1">
      <alignment horizontal="center" vertical="center"/>
    </xf>
    <xf numFmtId="177" fontId="21" fillId="0" borderId="3" xfId="4" applyFont="1" applyBorder="1" applyAlignment="1">
      <alignment horizontal="left" vertical="center"/>
    </xf>
    <xf numFmtId="0" fontId="21" fillId="0" borderId="3" xfId="1" applyFont="1" applyBorder="1" applyAlignment="1"/>
    <xf numFmtId="177" fontId="21" fillId="0" borderId="3" xfId="5" applyFont="1" applyBorder="1" applyAlignment="1">
      <alignment horizontal="left" vertical="center" wrapText="1"/>
    </xf>
    <xf numFmtId="0" fontId="21" fillId="0" borderId="3" xfId="1" applyFont="1" applyBorder="1" applyAlignment="1">
      <alignment horizontal="center"/>
    </xf>
    <xf numFmtId="177" fontId="21" fillId="0" borderId="3" xfId="4" applyFont="1" applyBorder="1">
      <alignment vertical="center"/>
    </xf>
    <xf numFmtId="177" fontId="21" fillId="0" borderId="3" xfId="4" applyFont="1" applyBorder="1" applyAlignment="1">
      <alignment horizontal="left" vertical="center" wrapText="1"/>
    </xf>
    <xf numFmtId="0" fontId="21" fillId="0" borderId="3" xfId="1" applyFont="1" applyBorder="1" applyAlignment="1">
      <alignment wrapText="1"/>
    </xf>
    <xf numFmtId="177" fontId="21" fillId="0" borderId="3" xfId="2" applyFont="1" applyBorder="1"/>
    <xf numFmtId="0" fontId="21" fillId="3" borderId="3" xfId="1" applyFont="1" applyFill="1" applyBorder="1" applyAlignment="1">
      <alignment horizontal="center"/>
    </xf>
    <xf numFmtId="0" fontId="21" fillId="0" borderId="3" xfId="1" applyFont="1" applyBorder="1" applyAlignment="1">
      <alignment horizontal="left" vertical="center"/>
    </xf>
    <xf numFmtId="49" fontId="21" fillId="0" borderId="3" xfId="5" applyNumberFormat="1" applyFont="1" applyBorder="1" applyAlignment="1">
      <alignment vertical="center"/>
    </xf>
    <xf numFmtId="49" fontId="21" fillId="0" borderId="3" xfId="5" applyNumberFormat="1" applyFont="1" applyBorder="1" applyAlignment="1">
      <alignment horizontal="left" vertical="center" wrapText="1"/>
    </xf>
    <xf numFmtId="179" fontId="21" fillId="0" borderId="3" xfId="2" applyNumberFormat="1" applyFont="1" applyBorder="1"/>
    <xf numFmtId="49" fontId="21" fillId="0" borderId="3" xfId="2" applyNumberFormat="1" applyFont="1" applyBorder="1"/>
    <xf numFmtId="181" fontId="21" fillId="0" borderId="3" xfId="2" applyNumberFormat="1" applyFont="1" applyBorder="1" applyAlignment="1">
      <alignment horizontal="center"/>
    </xf>
    <xf numFmtId="1" fontId="19" fillId="0" borderId="3" xfId="4" applyNumberFormat="1" applyFont="1" applyBorder="1" applyAlignment="1">
      <alignment vertical="center" wrapText="1"/>
    </xf>
    <xf numFmtId="49" fontId="21" fillId="0" borderId="3" xfId="1" applyNumberFormat="1" applyFont="1" applyBorder="1" applyAlignment="1">
      <alignment wrapText="1"/>
    </xf>
    <xf numFmtId="179" fontId="21" fillId="0" borderId="3" xfId="2" applyNumberFormat="1" applyFont="1" applyBorder="1" applyAlignment="1">
      <alignment wrapText="1"/>
    </xf>
    <xf numFmtId="179" fontId="21" fillId="0" borderId="3" xfId="7" applyNumberFormat="1" applyFont="1" applyBorder="1" applyAlignment="1">
      <alignment wrapText="1"/>
    </xf>
    <xf numFmtId="0" fontId="0" fillId="0" borderId="0" xfId="0" applyAlignment="1">
      <alignment vertical="center" wrapText="1"/>
    </xf>
    <xf numFmtId="177" fontId="21" fillId="4" borderId="3" xfId="4" applyFont="1" applyFill="1" applyBorder="1" applyAlignment="1">
      <alignment horizontal="left" vertical="center"/>
    </xf>
    <xf numFmtId="0" fontId="21" fillId="4" borderId="3" xfId="1" applyFont="1" applyFill="1" applyBorder="1" applyAlignment="1"/>
    <xf numFmtId="0" fontId="21" fillId="4" borderId="3" xfId="1" applyFont="1" applyFill="1" applyBorder="1" applyAlignment="1">
      <alignment wrapText="1"/>
    </xf>
    <xf numFmtId="177" fontId="21" fillId="4" borderId="3" xfId="5" applyFont="1" applyFill="1" applyBorder="1" applyAlignment="1">
      <alignment vertical="center"/>
    </xf>
    <xf numFmtId="0" fontId="21" fillId="4" borderId="3" xfId="1" applyFont="1" applyFill="1" applyBorder="1" applyAlignment="1">
      <alignment horizontal="center"/>
    </xf>
    <xf numFmtId="0" fontId="0" fillId="3" borderId="0" xfId="0" applyFill="1">
      <alignment vertical="center"/>
    </xf>
    <xf numFmtId="177" fontId="21" fillId="4" borderId="3" xfId="4" applyFont="1" applyFill="1" applyBorder="1">
      <alignment vertical="center"/>
    </xf>
    <xf numFmtId="177" fontId="21" fillId="4" borderId="3" xfId="4" applyFont="1" applyFill="1" applyBorder="1" applyAlignment="1">
      <alignment horizontal="left" vertical="center" wrapText="1"/>
    </xf>
    <xf numFmtId="177" fontId="21" fillId="4" borderId="3" xfId="2" applyFont="1" applyFill="1" applyBorder="1"/>
    <xf numFmtId="0" fontId="21" fillId="4" borderId="3" xfId="1" applyFont="1" applyFill="1" applyBorder="1">
      <alignment vertical="center"/>
    </xf>
    <xf numFmtId="0" fontId="21" fillId="4" borderId="3" xfId="1" applyFont="1" applyFill="1" applyBorder="1" applyAlignment="1">
      <alignment vertical="center" wrapText="1"/>
    </xf>
    <xf numFmtId="177" fontId="21" fillId="3" borderId="3" xfId="4" applyFont="1" applyFill="1" applyBorder="1" applyAlignment="1">
      <alignment horizontal="left" vertical="center"/>
    </xf>
    <xf numFmtId="177" fontId="21" fillId="3" borderId="3" xfId="5" applyFont="1" applyFill="1" applyBorder="1" applyAlignment="1">
      <alignment horizontal="left" vertical="center" wrapText="1"/>
    </xf>
    <xf numFmtId="0" fontId="21" fillId="3" borderId="3" xfId="1" applyFont="1" applyFill="1" applyBorder="1" applyAlignment="1"/>
    <xf numFmtId="0" fontId="21" fillId="3" borderId="3" xfId="1" applyFont="1" applyFill="1" applyBorder="1" applyAlignment="1">
      <alignment wrapText="1"/>
    </xf>
    <xf numFmtId="177" fontId="21" fillId="3" borderId="3" xfId="4" applyFont="1" applyFill="1" applyBorder="1">
      <alignment vertical="center"/>
    </xf>
    <xf numFmtId="177" fontId="21" fillId="3" borderId="3" xfId="4" applyFont="1" applyFill="1" applyBorder="1" applyAlignment="1">
      <alignment horizontal="left" vertical="center" wrapText="1"/>
    </xf>
    <xf numFmtId="177" fontId="22" fillId="3" borderId="3" xfId="5" applyFont="1" applyFill="1" applyBorder="1" applyAlignment="1">
      <alignment vertical="center" wrapText="1"/>
    </xf>
    <xf numFmtId="177" fontId="21" fillId="3" borderId="3" xfId="5" applyFont="1" applyFill="1" applyBorder="1" applyAlignment="1">
      <alignment vertical="center" wrapText="1"/>
    </xf>
    <xf numFmtId="177" fontId="21" fillId="3" borderId="3" xfId="5" applyFont="1" applyFill="1" applyBorder="1" applyAlignment="1">
      <alignment vertical="center"/>
    </xf>
    <xf numFmtId="177" fontId="21" fillId="3" borderId="3" xfId="2" applyFont="1" applyFill="1" applyBorder="1"/>
    <xf numFmtId="0" fontId="21" fillId="3" borderId="3" xfId="1" applyFont="1" applyFill="1" applyBorder="1">
      <alignment vertical="center"/>
    </xf>
    <xf numFmtId="0" fontId="21" fillId="3" borderId="3" xfId="1" applyFont="1" applyFill="1" applyBorder="1" applyAlignment="1">
      <alignment vertical="center" wrapText="1"/>
    </xf>
    <xf numFmtId="179" fontId="21" fillId="3" borderId="3" xfId="2" applyNumberFormat="1" applyFont="1" applyFill="1" applyBorder="1"/>
    <xf numFmtId="179" fontId="21" fillId="3" borderId="3" xfId="2" applyNumberFormat="1" applyFont="1" applyFill="1" applyBorder="1" applyAlignment="1">
      <alignment wrapText="1"/>
    </xf>
    <xf numFmtId="0" fontId="21" fillId="3" borderId="3" xfId="6" applyFont="1" applyFill="1" applyBorder="1">
      <alignment vertical="center"/>
    </xf>
    <xf numFmtId="179" fontId="21" fillId="3" borderId="3" xfId="7" applyNumberFormat="1" applyFont="1" applyFill="1" applyBorder="1" applyAlignment="1">
      <alignment wrapText="1"/>
    </xf>
    <xf numFmtId="49" fontId="21" fillId="3" borderId="3" xfId="1" applyNumberFormat="1" applyFont="1" applyFill="1" applyBorder="1" applyAlignment="1">
      <alignment horizontal="left"/>
    </xf>
    <xf numFmtId="181" fontId="21" fillId="3" borderId="3" xfId="2" applyNumberFormat="1" applyFont="1" applyFill="1" applyBorder="1" applyAlignment="1">
      <alignment horizontal="center"/>
    </xf>
    <xf numFmtId="177" fontId="21" fillId="3" borderId="3" xfId="2" applyFont="1" applyFill="1" applyBorder="1" applyAlignment="1">
      <alignment horizontal="left" vertical="center"/>
    </xf>
    <xf numFmtId="180" fontId="21" fillId="3" borderId="3" xfId="2" quotePrefix="1" applyNumberFormat="1" applyFont="1" applyFill="1" applyBorder="1" applyAlignment="1">
      <alignment horizontal="center"/>
    </xf>
    <xf numFmtId="49" fontId="21" fillId="3" borderId="3" xfId="2" applyNumberFormat="1" applyFont="1" applyFill="1" applyBorder="1"/>
    <xf numFmtId="180" fontId="21" fillId="3" borderId="3" xfId="2" applyNumberFormat="1" applyFont="1" applyFill="1" applyBorder="1" applyAlignment="1">
      <alignment horizontal="center"/>
    </xf>
    <xf numFmtId="179" fontId="21" fillId="3" borderId="3" xfId="2" applyNumberFormat="1" applyFont="1" applyFill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3" xfId="0" applyFont="1" applyBorder="1" applyAlignment="1">
      <alignment horizontal="left" vertical="center"/>
    </xf>
    <xf numFmtId="182" fontId="24" fillId="0" borderId="3" xfId="0" applyNumberFormat="1" applyFont="1" applyBorder="1" applyAlignment="1">
      <alignment horizontal="center" vertical="center" wrapText="1"/>
    </xf>
    <xf numFmtId="183" fontId="24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>
      <alignment vertical="center"/>
    </xf>
    <xf numFmtId="184" fontId="24" fillId="5" borderId="3" xfId="0" applyNumberFormat="1" applyFont="1" applyFill="1" applyBorder="1" applyAlignment="1">
      <alignment horizontal="center" vertical="center" wrapText="1"/>
    </xf>
    <xf numFmtId="184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center" vertical="center"/>
    </xf>
    <xf numFmtId="0" fontId="27" fillId="5" borderId="3" xfId="0" applyFont="1" applyFill="1" applyBorder="1">
      <alignment vertical="center"/>
    </xf>
    <xf numFmtId="183" fontId="27" fillId="5" borderId="3" xfId="0" applyNumberFormat="1" applyFont="1" applyFill="1" applyBorder="1" applyAlignment="1">
      <alignment horizontal="center" vertical="center" wrapText="1"/>
    </xf>
    <xf numFmtId="184" fontId="27" fillId="5" borderId="3" xfId="0" applyNumberFormat="1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7" fillId="5" borderId="3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 indent="1"/>
    </xf>
    <xf numFmtId="0" fontId="27" fillId="0" borderId="0" xfId="0" applyFont="1" applyAlignment="1">
      <alignment horizontal="center" vertical="center"/>
    </xf>
    <xf numFmtId="0" fontId="24" fillId="6" borderId="3" xfId="0" applyFont="1" applyFill="1" applyBorder="1">
      <alignment vertical="center"/>
    </xf>
    <xf numFmtId="0" fontId="24" fillId="6" borderId="3" xfId="0" applyFont="1" applyFill="1" applyBorder="1" applyAlignment="1">
      <alignment horizontal="center" vertical="center"/>
    </xf>
    <xf numFmtId="183" fontId="24" fillId="6" borderId="3" xfId="0" applyNumberFormat="1" applyFont="1" applyFill="1" applyBorder="1" applyAlignment="1">
      <alignment horizontal="center" vertical="center" wrapText="1"/>
    </xf>
    <xf numFmtId="184" fontId="24" fillId="6" borderId="3" xfId="0" applyNumberFormat="1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27" fillId="6" borderId="3" xfId="0" applyFont="1" applyFill="1" applyBorder="1" applyAlignment="1">
      <alignment horizontal="center" vertical="center"/>
    </xf>
    <xf numFmtId="0" fontId="27" fillId="6" borderId="3" xfId="0" applyFont="1" applyFill="1" applyBorder="1">
      <alignment vertical="center"/>
    </xf>
    <xf numFmtId="183" fontId="27" fillId="6" borderId="3" xfId="0" applyNumberFormat="1" applyFont="1" applyFill="1" applyBorder="1" applyAlignment="1">
      <alignment horizontal="center" vertical="center" wrapText="1"/>
    </xf>
    <xf numFmtId="184" fontId="27" fillId="6" borderId="3" xfId="0" applyNumberFormat="1" applyFont="1" applyFill="1" applyBorder="1" applyAlignment="1">
      <alignment horizontal="center" vertical="center"/>
    </xf>
    <xf numFmtId="0" fontId="27" fillId="6" borderId="0" xfId="0" applyFont="1" applyFill="1">
      <alignment vertical="center"/>
    </xf>
    <xf numFmtId="0" fontId="28" fillId="6" borderId="3" xfId="0" applyFont="1" applyFill="1" applyBorder="1" applyAlignment="1">
      <alignment horizontal="center" vertical="center"/>
    </xf>
    <xf numFmtId="0" fontId="28" fillId="6" borderId="3" xfId="0" applyFont="1" applyFill="1" applyBorder="1">
      <alignment vertical="center"/>
    </xf>
    <xf numFmtId="183" fontId="28" fillId="6" borderId="3" xfId="0" applyNumberFormat="1" applyFont="1" applyFill="1" applyBorder="1" applyAlignment="1">
      <alignment horizontal="center" vertical="center" wrapText="1"/>
    </xf>
    <xf numFmtId="184" fontId="28" fillId="6" borderId="3" xfId="0" applyNumberFormat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182" fontId="27" fillId="5" borderId="3" xfId="0" applyNumberFormat="1" applyFont="1" applyFill="1" applyBorder="1" applyAlignment="1">
      <alignment horizontal="center" vertical="center" wrapText="1"/>
    </xf>
    <xf numFmtId="184" fontId="27" fillId="5" borderId="3" xfId="0" applyNumberFormat="1" applyFont="1" applyFill="1" applyBorder="1" applyAlignment="1">
      <alignment horizontal="center" vertical="center" wrapText="1"/>
    </xf>
    <xf numFmtId="183" fontId="27" fillId="5" borderId="1" xfId="0" applyNumberFormat="1" applyFont="1" applyFill="1" applyBorder="1" applyAlignment="1">
      <alignment horizontal="center" vertical="center" wrapText="1"/>
    </xf>
    <xf numFmtId="184" fontId="27" fillId="5" borderId="1" xfId="0" applyNumberFormat="1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0" xfId="0" applyFont="1" applyFill="1">
      <alignment vertical="center"/>
    </xf>
    <xf numFmtId="185" fontId="28" fillId="6" borderId="3" xfId="0" applyNumberFormat="1" applyFont="1" applyFill="1" applyBorder="1" applyAlignment="1">
      <alignment horizontal="center" vertical="center"/>
    </xf>
    <xf numFmtId="185" fontId="28" fillId="6" borderId="3" xfId="0" applyNumberFormat="1" applyFont="1" applyFill="1" applyBorder="1">
      <alignment vertical="center"/>
    </xf>
    <xf numFmtId="185" fontId="28" fillId="6" borderId="3" xfId="0" applyNumberFormat="1" applyFont="1" applyFill="1" applyBorder="1" applyAlignment="1">
      <alignment horizontal="center" vertical="center" wrapText="1"/>
    </xf>
    <xf numFmtId="185" fontId="28" fillId="0" borderId="0" xfId="0" applyNumberFormat="1" applyFont="1">
      <alignment vertical="center"/>
    </xf>
    <xf numFmtId="182" fontId="27" fillId="5" borderId="3" xfId="0" applyNumberFormat="1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30" fillId="5" borderId="3" xfId="0" applyFont="1" applyFill="1" applyBorder="1">
      <alignment vertical="center"/>
    </xf>
    <xf numFmtId="183" fontId="30" fillId="5" borderId="3" xfId="0" applyNumberFormat="1" applyFont="1" applyFill="1" applyBorder="1" applyAlignment="1">
      <alignment horizontal="center" vertical="center" wrapText="1"/>
    </xf>
    <xf numFmtId="184" fontId="30" fillId="5" borderId="3" xfId="0" applyNumberFormat="1" applyFont="1" applyFill="1" applyBorder="1" applyAlignment="1">
      <alignment horizontal="center" vertical="center"/>
    </xf>
    <xf numFmtId="0" fontId="30" fillId="0" borderId="0" xfId="0" applyFont="1">
      <alignment vertical="center"/>
    </xf>
    <xf numFmtId="11" fontId="31" fillId="5" borderId="3" xfId="0" applyNumberFormat="1" applyFont="1" applyFill="1" applyBorder="1" applyAlignment="1">
      <alignment horizontal="center" vertical="center"/>
    </xf>
    <xf numFmtId="11" fontId="31" fillId="5" borderId="3" xfId="0" applyNumberFormat="1" applyFont="1" applyFill="1" applyBorder="1">
      <alignment vertical="center"/>
    </xf>
    <xf numFmtId="11" fontId="31" fillId="5" borderId="3" xfId="0" applyNumberFormat="1" applyFont="1" applyFill="1" applyBorder="1" applyAlignment="1">
      <alignment horizontal="center" vertical="center" wrapText="1"/>
    </xf>
    <xf numFmtId="11" fontId="31" fillId="0" borderId="0" xfId="0" applyNumberFormat="1" applyFont="1">
      <alignment vertical="center"/>
    </xf>
    <xf numFmtId="186" fontId="29" fillId="0" borderId="8" xfId="0" applyNumberFormat="1" applyFont="1" applyBorder="1" applyAlignment="1">
      <alignment horizontal="center" vertical="center"/>
    </xf>
    <xf numFmtId="0" fontId="24" fillId="7" borderId="3" xfId="0" applyFont="1" applyFill="1" applyBorder="1" applyAlignment="1">
      <alignment horizontal="left" vertical="center"/>
    </xf>
    <xf numFmtId="0" fontId="27" fillId="7" borderId="3" xfId="0" applyFont="1" applyFill="1" applyBorder="1" applyAlignment="1">
      <alignment horizontal="left" vertical="center"/>
    </xf>
    <xf numFmtId="0" fontId="28" fillId="7" borderId="3" xfId="0" applyFont="1" applyFill="1" applyBorder="1" applyAlignment="1">
      <alignment horizontal="left" vertical="center"/>
    </xf>
    <xf numFmtId="0" fontId="24" fillId="0" borderId="3" xfId="0" applyFont="1" applyBorder="1" applyAlignment="1">
      <alignment vertical="center" wrapText="1"/>
    </xf>
    <xf numFmtId="0" fontId="24" fillId="3" borderId="3" xfId="0" applyFont="1" applyFill="1" applyBorder="1" applyAlignment="1">
      <alignment horizontal="left" vertical="center"/>
    </xf>
    <xf numFmtId="0" fontId="24" fillId="0" borderId="11" xfId="0" applyFont="1" applyBorder="1">
      <alignment vertical="center"/>
    </xf>
    <xf numFmtId="0" fontId="24" fillId="3" borderId="3" xfId="0" applyFont="1" applyFill="1" applyBorder="1">
      <alignment vertical="center"/>
    </xf>
    <xf numFmtId="0" fontId="24" fillId="3" borderId="3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left" vertical="center"/>
    </xf>
    <xf numFmtId="0" fontId="24" fillId="3" borderId="11" xfId="0" applyFont="1" applyFill="1" applyBorder="1">
      <alignment vertical="center"/>
    </xf>
    <xf numFmtId="0" fontId="27" fillId="5" borderId="11" xfId="0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6" fontId="27" fillId="5" borderId="3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>
      <alignment vertical="center"/>
    </xf>
    <xf numFmtId="0" fontId="24" fillId="0" borderId="1" xfId="0" applyFont="1" applyBorder="1">
      <alignment vertical="center"/>
    </xf>
    <xf numFmtId="0" fontId="24" fillId="3" borderId="9" xfId="0" applyFont="1" applyFill="1" applyBorder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4" fillId="3" borderId="3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33" fillId="5" borderId="3" xfId="0" applyFont="1" applyFill="1" applyBorder="1" applyAlignment="1">
      <alignment horizontal="left" vertical="center" wrapText="1"/>
    </xf>
    <xf numFmtId="46" fontId="33" fillId="5" borderId="3" xfId="0" applyNumberFormat="1" applyFont="1" applyFill="1" applyBorder="1" applyAlignment="1">
      <alignment horizontal="left" vertical="center" wrapText="1"/>
    </xf>
    <xf numFmtId="0" fontId="35" fillId="5" borderId="3" xfId="0" applyFont="1" applyFill="1" applyBorder="1" applyAlignment="1">
      <alignment horizontal="left" vertical="center" wrapText="1"/>
    </xf>
    <xf numFmtId="0" fontId="36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readingOrder="1"/>
    </xf>
    <xf numFmtId="0" fontId="4" fillId="2" borderId="4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left" vertical="center"/>
    </xf>
    <xf numFmtId="0" fontId="24" fillId="0" borderId="3" xfId="0" applyFont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10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7" fillId="7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4" fillId="5" borderId="2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</cellXfs>
  <cellStyles count="8">
    <cellStyle name="Normal 3" xfId="3"/>
    <cellStyle name="一般" xfId="0" builtinId="0"/>
    <cellStyle name="一般 14 2 2" xfId="4"/>
    <cellStyle name="一般 14 2 3" xfId="6"/>
    <cellStyle name="一般 16" xfId="5"/>
    <cellStyle name="一般 17" xfId="1"/>
    <cellStyle name="一般 2" xfId="2"/>
    <cellStyle name="一般 2 4" xfId="7"/>
  </cellStyles>
  <dxfs count="0"/>
  <tableStyles count="0" defaultTableStyle="TableStyleMedium2" defaultPivotStyle="PivotStyleLight16"/>
  <colors>
    <mruColors>
      <color rgb="FF0432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C8" sqref="C8"/>
    </sheetView>
  </sheetViews>
  <sheetFormatPr defaultColWidth="8.875" defaultRowHeight="16.5"/>
  <cols>
    <col min="1" max="1" width="13.125" bestFit="1" customWidth="1"/>
    <col min="2" max="2" width="10.625" customWidth="1"/>
    <col min="3" max="3" width="10.875" customWidth="1"/>
    <col min="4" max="4" width="11.125" customWidth="1"/>
  </cols>
  <sheetData>
    <row r="1" spans="1:4">
      <c r="B1" s="10" t="s">
        <v>1</v>
      </c>
      <c r="C1" s="10" t="s">
        <v>0</v>
      </c>
      <c r="D1" s="10" t="s">
        <v>2</v>
      </c>
    </row>
    <row r="2" spans="1:4">
      <c r="A2" s="10" t="s">
        <v>44</v>
      </c>
      <c r="B2">
        <v>51.61</v>
      </c>
      <c r="C2">
        <v>45.86</v>
      </c>
      <c r="D2">
        <v>44.98</v>
      </c>
    </row>
    <row r="3" spans="1:4">
      <c r="A3" s="12" t="s">
        <v>45</v>
      </c>
      <c r="B3">
        <f>B2-B4</f>
        <v>35.83</v>
      </c>
      <c r="C3">
        <f t="shared" ref="C3:D3" si="0">C2-C4</f>
        <v>30.08</v>
      </c>
      <c r="D3">
        <f t="shared" si="0"/>
        <v>29.199999999999996</v>
      </c>
    </row>
    <row r="4" spans="1:4">
      <c r="A4" s="13" t="s">
        <v>43</v>
      </c>
      <c r="B4">
        <v>15.78</v>
      </c>
      <c r="C4">
        <v>15.78</v>
      </c>
      <c r="D4">
        <v>15.78</v>
      </c>
    </row>
    <row r="5" spans="1:4">
      <c r="A5" s="10" t="s">
        <v>46</v>
      </c>
      <c r="B5">
        <v>67.48</v>
      </c>
      <c r="C5">
        <v>67.48</v>
      </c>
      <c r="D5">
        <v>65.98</v>
      </c>
    </row>
    <row r="6" spans="1:4">
      <c r="A6" s="10" t="s">
        <v>47</v>
      </c>
      <c r="B6" s="14">
        <f>(B5-B2)/B5</f>
        <v>0.23518079430942507</v>
      </c>
      <c r="C6" s="14">
        <f t="shared" ref="C6:D6" si="1">(C5-C2)/C5</f>
        <v>0.32039122703023121</v>
      </c>
      <c r="D6" s="14">
        <f t="shared" si="1"/>
        <v>0.31827826614125504</v>
      </c>
    </row>
    <row r="7" spans="1:4">
      <c r="A7" s="10" t="s">
        <v>48</v>
      </c>
      <c r="B7">
        <v>2.64</v>
      </c>
      <c r="C7">
        <v>2.41</v>
      </c>
      <c r="D7">
        <v>2.0299999999999998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topLeftCell="A7" workbookViewId="0">
      <selection activeCell="I5" sqref="I5"/>
    </sheetView>
  </sheetViews>
  <sheetFormatPr defaultColWidth="8.875" defaultRowHeight="16.5"/>
  <cols>
    <col min="1" max="1" width="13.625" bestFit="1" customWidth="1"/>
    <col min="2" max="2" width="42.875" customWidth="1"/>
    <col min="3" max="3" width="10.5" customWidth="1"/>
    <col min="4" max="4" width="12.375" bestFit="1" customWidth="1"/>
    <col min="5" max="5" width="17.625" bestFit="1" customWidth="1"/>
    <col min="6" max="6" width="44.5" bestFit="1" customWidth="1"/>
  </cols>
  <sheetData>
    <row r="1" spans="1:6" ht="36" customHeight="1">
      <c r="B1" s="11" t="s">
        <v>40</v>
      </c>
      <c r="C1" s="11" t="s">
        <v>37</v>
      </c>
    </row>
    <row r="2" spans="1:6" ht="25.5" customHeight="1">
      <c r="A2" s="6"/>
      <c r="B2" s="1" t="s">
        <v>6</v>
      </c>
      <c r="C2" s="1" t="s">
        <v>7</v>
      </c>
      <c r="D2" s="1" t="s">
        <v>8</v>
      </c>
      <c r="E2" s="1" t="s">
        <v>9</v>
      </c>
      <c r="F2" s="1" t="s">
        <v>13</v>
      </c>
    </row>
    <row r="3" spans="1:6" ht="31.5">
      <c r="A3" s="168" t="s">
        <v>20</v>
      </c>
      <c r="B3" s="5" t="s">
        <v>3</v>
      </c>
      <c r="C3" s="2" t="s">
        <v>572</v>
      </c>
      <c r="D3" s="3">
        <v>43910</v>
      </c>
      <c r="E3" s="4" t="s">
        <v>10</v>
      </c>
      <c r="F3" s="175" t="s">
        <v>15</v>
      </c>
    </row>
    <row r="4" spans="1:6" ht="31.5">
      <c r="A4" s="168"/>
      <c r="B4" s="5" t="s">
        <v>4</v>
      </c>
      <c r="C4" s="2" t="s">
        <v>572</v>
      </c>
      <c r="D4" s="3">
        <v>43910</v>
      </c>
      <c r="E4" s="4" t="s">
        <v>11</v>
      </c>
      <c r="F4" s="175"/>
    </row>
    <row r="5" spans="1:6" ht="31.5">
      <c r="A5" s="168"/>
      <c r="B5" s="5" t="s">
        <v>19</v>
      </c>
      <c r="C5" s="2" t="s">
        <v>572</v>
      </c>
      <c r="D5" s="3">
        <v>43910</v>
      </c>
      <c r="E5" s="4" t="s">
        <v>12</v>
      </c>
      <c r="F5" s="7" t="s">
        <v>14</v>
      </c>
    </row>
    <row r="6" spans="1:6" ht="39.950000000000003" customHeight="1">
      <c r="A6" s="168"/>
      <c r="B6" s="5" t="s">
        <v>566</v>
      </c>
      <c r="C6" s="2" t="s">
        <v>572</v>
      </c>
      <c r="D6" s="3">
        <v>43910</v>
      </c>
      <c r="E6" s="4"/>
      <c r="F6" s="7" t="s">
        <v>573</v>
      </c>
    </row>
    <row r="7" spans="1:6" ht="39.950000000000003" customHeight="1">
      <c r="A7" s="168"/>
      <c r="B7" s="5" t="s">
        <v>567</v>
      </c>
      <c r="C7" s="2" t="s">
        <v>572</v>
      </c>
      <c r="D7" s="3">
        <v>43910</v>
      </c>
      <c r="E7" s="4"/>
      <c r="F7" s="7" t="s">
        <v>573</v>
      </c>
    </row>
    <row r="8" spans="1:6" ht="39.950000000000003" customHeight="1">
      <c r="A8" s="168"/>
      <c r="B8" s="5" t="s">
        <v>568</v>
      </c>
      <c r="C8" s="2" t="s">
        <v>572</v>
      </c>
      <c r="D8" s="3">
        <v>43910</v>
      </c>
      <c r="E8" s="4"/>
      <c r="F8" s="7" t="s">
        <v>573</v>
      </c>
    </row>
    <row r="9" spans="1:6" ht="39.950000000000003" customHeight="1">
      <c r="A9" s="168"/>
      <c r="B9" s="5" t="s">
        <v>570</v>
      </c>
      <c r="C9" s="2" t="s">
        <v>572</v>
      </c>
      <c r="D9" s="3">
        <v>43910</v>
      </c>
      <c r="E9" s="4"/>
      <c r="F9" s="7" t="s">
        <v>573</v>
      </c>
    </row>
    <row r="10" spans="1:6" ht="39.950000000000003" customHeight="1">
      <c r="A10" s="168"/>
      <c r="B10" s="5" t="s">
        <v>571</v>
      </c>
      <c r="C10" s="2" t="s">
        <v>572</v>
      </c>
      <c r="D10" s="3">
        <v>43910</v>
      </c>
      <c r="E10" s="4"/>
      <c r="F10" s="7" t="s">
        <v>573</v>
      </c>
    </row>
    <row r="11" spans="1:6" ht="34.5" customHeight="1">
      <c r="A11" s="168"/>
      <c r="B11" s="5" t="s">
        <v>569</v>
      </c>
      <c r="C11" s="2" t="s">
        <v>572</v>
      </c>
      <c r="D11" s="3">
        <v>43910</v>
      </c>
      <c r="E11" s="4"/>
      <c r="F11" s="7" t="s">
        <v>573</v>
      </c>
    </row>
    <row r="12" spans="1:6" ht="47.25">
      <c r="A12" s="168"/>
      <c r="B12" s="5" t="s">
        <v>5</v>
      </c>
      <c r="C12" s="2" t="s">
        <v>572</v>
      </c>
      <c r="D12" s="3">
        <v>43910</v>
      </c>
      <c r="E12" s="4">
        <v>2E-3</v>
      </c>
      <c r="F12" s="6"/>
    </row>
    <row r="13" spans="1:6" ht="47.25">
      <c r="A13" s="168"/>
      <c r="B13" s="5" t="s">
        <v>16</v>
      </c>
      <c r="C13" s="2" t="s">
        <v>572</v>
      </c>
      <c r="D13" s="3">
        <v>43910</v>
      </c>
      <c r="E13" s="8">
        <v>2.3800000000000002E-2</v>
      </c>
      <c r="F13" s="6" t="s">
        <v>17</v>
      </c>
    </row>
    <row r="14" spans="1:6" ht="31.5">
      <c r="A14" s="168"/>
      <c r="B14" s="5" t="s">
        <v>49</v>
      </c>
      <c r="C14" s="2" t="s">
        <v>572</v>
      </c>
      <c r="D14" s="3">
        <v>43910</v>
      </c>
      <c r="E14" s="8">
        <v>6.5299999999999997E-2</v>
      </c>
      <c r="F14" s="6" t="s">
        <v>18</v>
      </c>
    </row>
    <row r="15" spans="1:6" ht="29.45" customHeight="1">
      <c r="A15" s="168" t="s">
        <v>21</v>
      </c>
      <c r="B15" s="5" t="s">
        <v>22</v>
      </c>
      <c r="C15" s="172" t="s">
        <v>39</v>
      </c>
      <c r="D15" s="172" t="s">
        <v>38</v>
      </c>
      <c r="E15" s="8">
        <v>0.17</v>
      </c>
      <c r="F15" s="169" t="s">
        <v>35</v>
      </c>
    </row>
    <row r="16" spans="1:6" ht="31.5">
      <c r="A16" s="168"/>
      <c r="B16" s="5" t="s">
        <v>23</v>
      </c>
      <c r="C16" s="173"/>
      <c r="D16" s="173"/>
      <c r="E16" s="8">
        <v>0.11</v>
      </c>
      <c r="F16" s="170"/>
    </row>
    <row r="17" spans="1:6" ht="31.5">
      <c r="A17" s="168"/>
      <c r="B17" s="5" t="s">
        <v>24</v>
      </c>
      <c r="C17" s="173"/>
      <c r="D17" s="173"/>
      <c r="E17" s="8">
        <v>0.30719999999999997</v>
      </c>
      <c r="F17" s="170"/>
    </row>
    <row r="18" spans="1:6">
      <c r="A18" s="168"/>
      <c r="B18" s="5" t="s">
        <v>42</v>
      </c>
      <c r="C18" s="173"/>
      <c r="D18" s="173"/>
      <c r="E18" s="8">
        <v>0.15</v>
      </c>
      <c r="F18" s="170"/>
    </row>
    <row r="19" spans="1:6">
      <c r="A19" s="168"/>
      <c r="B19" s="5" t="s">
        <v>41</v>
      </c>
      <c r="C19" s="173"/>
      <c r="D19" s="173"/>
      <c r="E19" s="8">
        <v>0.1492</v>
      </c>
      <c r="F19" s="171"/>
    </row>
    <row r="20" spans="1:6" ht="31.5">
      <c r="A20" s="168"/>
      <c r="B20" s="5" t="s">
        <v>25</v>
      </c>
      <c r="C20" s="173"/>
      <c r="D20" s="173"/>
      <c r="E20" s="9" t="s">
        <v>30</v>
      </c>
      <c r="F20" s="169" t="s">
        <v>36</v>
      </c>
    </row>
    <row r="21" spans="1:6" ht="31.5">
      <c r="A21" s="168"/>
      <c r="B21" s="5" t="s">
        <v>26</v>
      </c>
      <c r="C21" s="173"/>
      <c r="D21" s="173"/>
      <c r="E21" s="9" t="s">
        <v>31</v>
      </c>
      <c r="F21" s="170"/>
    </row>
    <row r="22" spans="1:6" ht="31.5">
      <c r="A22" s="168"/>
      <c r="B22" s="5" t="s">
        <v>27</v>
      </c>
      <c r="C22" s="173"/>
      <c r="D22" s="173"/>
      <c r="E22" s="9" t="s">
        <v>32</v>
      </c>
      <c r="F22" s="170"/>
    </row>
    <row r="23" spans="1:6">
      <c r="A23" s="168"/>
      <c r="B23" s="5" t="s">
        <v>28</v>
      </c>
      <c r="C23" s="173"/>
      <c r="D23" s="173"/>
      <c r="E23" s="9" t="s">
        <v>33</v>
      </c>
      <c r="F23" s="170"/>
    </row>
    <row r="24" spans="1:6" ht="31.5">
      <c r="A24" s="168"/>
      <c r="B24" s="5" t="s">
        <v>29</v>
      </c>
      <c r="C24" s="174"/>
      <c r="D24" s="174"/>
      <c r="E24" s="9" t="s">
        <v>34</v>
      </c>
      <c r="F24" s="171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5" sqref="B5"/>
    </sheetView>
  </sheetViews>
  <sheetFormatPr defaultColWidth="8.875" defaultRowHeight="16.5"/>
  <cols>
    <col min="1" max="1" width="10" customWidth="1"/>
    <col min="2" max="2" width="48" customWidth="1"/>
    <col min="3" max="3" width="9.5" customWidth="1"/>
    <col min="4" max="4" width="10.625" customWidth="1"/>
  </cols>
  <sheetData>
    <row r="1" spans="1:4">
      <c r="A1" s="15" t="s">
        <v>50</v>
      </c>
      <c r="B1" s="16" t="s">
        <v>55</v>
      </c>
      <c r="C1" s="16" t="s">
        <v>56</v>
      </c>
      <c r="D1" s="16" t="s">
        <v>63</v>
      </c>
    </row>
    <row r="2" spans="1:4">
      <c r="A2" s="6" t="s">
        <v>51</v>
      </c>
      <c r="B2" s="6" t="s">
        <v>53</v>
      </c>
      <c r="C2" s="6" t="s">
        <v>57</v>
      </c>
      <c r="D2" s="6" t="s">
        <v>64</v>
      </c>
    </row>
    <row r="3" spans="1:4" ht="33">
      <c r="A3" s="6" t="s">
        <v>52</v>
      </c>
      <c r="B3" s="17" t="s">
        <v>54</v>
      </c>
      <c r="C3" s="6" t="s">
        <v>58</v>
      </c>
      <c r="D3" s="6" t="s">
        <v>64</v>
      </c>
    </row>
    <row r="4" spans="1:4" ht="33">
      <c r="A4" s="6" t="s">
        <v>52</v>
      </c>
      <c r="B4" s="17" t="s">
        <v>59</v>
      </c>
      <c r="C4" s="6" t="s">
        <v>58</v>
      </c>
      <c r="D4" s="6" t="s">
        <v>64</v>
      </c>
    </row>
    <row r="5" spans="1:4" ht="33">
      <c r="A5" s="6" t="s">
        <v>52</v>
      </c>
      <c r="B5" s="17" t="s">
        <v>60</v>
      </c>
      <c r="C5" s="6" t="s">
        <v>61</v>
      </c>
      <c r="D5" s="6" t="s">
        <v>64</v>
      </c>
    </row>
    <row r="6" spans="1:4" ht="33">
      <c r="A6" s="6" t="s">
        <v>52</v>
      </c>
      <c r="B6" s="17" t="s">
        <v>62</v>
      </c>
      <c r="C6" s="6" t="s">
        <v>58</v>
      </c>
      <c r="D6" s="18">
        <v>43860</v>
      </c>
    </row>
    <row r="9" spans="1:4">
      <c r="A9" s="19"/>
    </row>
    <row r="16" spans="1:4" ht="17.100000000000001" customHeight="1"/>
    <row r="20" ht="17.100000000000001" customHeight="1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47"/>
  <sheetViews>
    <sheetView workbookViewId="0">
      <selection activeCell="P121" sqref="P121"/>
    </sheetView>
  </sheetViews>
  <sheetFormatPr defaultColWidth="8.875" defaultRowHeight="16.5"/>
  <cols>
    <col min="1" max="1" width="14.375" customWidth="1"/>
    <col min="2" max="2" width="14.5" customWidth="1"/>
    <col min="3" max="3" width="33.375" style="43" customWidth="1"/>
    <col min="4" max="4" width="21.125" customWidth="1"/>
    <col min="5" max="5" width="11.875" bestFit="1" customWidth="1"/>
    <col min="6" max="6" width="8" bestFit="1" customWidth="1"/>
    <col min="7" max="7" width="10.875" bestFit="1" customWidth="1"/>
    <col min="8" max="8" width="13.5" bestFit="1" customWidth="1"/>
    <col min="9" max="9" width="10.875" bestFit="1" customWidth="1"/>
    <col min="10" max="10" width="13.5" bestFit="1" customWidth="1"/>
    <col min="11" max="11" width="11.125" bestFit="1" customWidth="1"/>
  </cols>
  <sheetData>
    <row r="1" spans="1:24">
      <c r="A1" s="20" t="s">
        <v>65</v>
      </c>
      <c r="B1" s="21" t="s">
        <v>66</v>
      </c>
      <c r="C1" s="39" t="s">
        <v>67</v>
      </c>
      <c r="D1" s="21" t="s">
        <v>68</v>
      </c>
      <c r="E1" s="22" t="s">
        <v>69</v>
      </c>
      <c r="F1" s="23" t="s">
        <v>70</v>
      </c>
      <c r="G1" s="23" t="s">
        <v>71</v>
      </c>
      <c r="H1" s="23" t="s">
        <v>72</v>
      </c>
      <c r="I1" s="23" t="s">
        <v>73</v>
      </c>
      <c r="J1" s="23" t="s">
        <v>74</v>
      </c>
      <c r="K1" s="23" t="s">
        <v>75</v>
      </c>
    </row>
    <row r="2" spans="1:24" s="49" customFormat="1" ht="24">
      <c r="A2" s="55" t="s">
        <v>76</v>
      </c>
      <c r="B2" s="57" t="s">
        <v>77</v>
      </c>
      <c r="C2" s="58" t="s">
        <v>78</v>
      </c>
      <c r="D2" s="63" t="s">
        <v>79</v>
      </c>
      <c r="E2" s="56" t="s">
        <v>80</v>
      </c>
      <c r="F2" s="32">
        <v>1</v>
      </c>
      <c r="G2" s="32">
        <v>0.92</v>
      </c>
      <c r="H2" s="32">
        <v>0.92</v>
      </c>
      <c r="I2" s="32">
        <v>0.75</v>
      </c>
      <c r="J2" s="32">
        <v>0.75</v>
      </c>
      <c r="K2" s="32">
        <f>J2-H2</f>
        <v>-0.17000000000000004</v>
      </c>
      <c r="L2"/>
      <c r="M2"/>
      <c r="N2"/>
      <c r="O2"/>
      <c r="P2"/>
      <c r="Q2"/>
      <c r="R2"/>
      <c r="S2"/>
      <c r="T2"/>
      <c r="U2"/>
      <c r="V2"/>
      <c r="W2"/>
      <c r="X2"/>
    </row>
    <row r="3" spans="1:24" ht="24">
      <c r="A3" s="55" t="s">
        <v>81</v>
      </c>
      <c r="B3" s="57" t="s">
        <v>82</v>
      </c>
      <c r="C3" s="58" t="s">
        <v>83</v>
      </c>
      <c r="D3" s="63" t="s">
        <v>84</v>
      </c>
      <c r="E3" s="56" t="s">
        <v>85</v>
      </c>
      <c r="F3" s="32">
        <v>1</v>
      </c>
      <c r="G3" s="32">
        <v>1.02</v>
      </c>
      <c r="H3" s="32">
        <v>1.02</v>
      </c>
      <c r="I3" s="32">
        <v>1.02</v>
      </c>
      <c r="J3" s="32">
        <v>1.02</v>
      </c>
      <c r="K3" s="32">
        <f t="shared" ref="K3:K66" si="0">J3-H3</f>
        <v>0</v>
      </c>
    </row>
    <row r="4" spans="1:24" ht="24">
      <c r="A4" s="55" t="s">
        <v>86</v>
      </c>
      <c r="B4" s="57" t="s">
        <v>87</v>
      </c>
      <c r="C4" s="58" t="s">
        <v>88</v>
      </c>
      <c r="D4" s="59" t="s">
        <v>89</v>
      </c>
      <c r="E4" s="60" t="s">
        <v>90</v>
      </c>
      <c r="F4" s="32">
        <v>1</v>
      </c>
      <c r="G4" s="32">
        <v>0.55000000000000004</v>
      </c>
      <c r="H4" s="32">
        <v>0.55000000000000004</v>
      </c>
      <c r="I4" s="32">
        <v>0.55000000000000004</v>
      </c>
      <c r="J4" s="32">
        <v>0.55000000000000004</v>
      </c>
      <c r="K4" s="32">
        <f t="shared" si="0"/>
        <v>0</v>
      </c>
    </row>
    <row r="5" spans="1:24" ht="24">
      <c r="A5" s="55" t="s">
        <v>91</v>
      </c>
      <c r="B5" s="61" t="s">
        <v>92</v>
      </c>
      <c r="C5" s="62" t="s">
        <v>93</v>
      </c>
      <c r="D5" s="63" t="s">
        <v>94</v>
      </c>
      <c r="E5" s="56" t="s">
        <v>95</v>
      </c>
      <c r="F5" s="32">
        <v>1</v>
      </c>
      <c r="G5" s="32">
        <v>6</v>
      </c>
      <c r="H5" s="32">
        <v>6</v>
      </c>
      <c r="I5" s="32">
        <v>6</v>
      </c>
      <c r="J5" s="32">
        <v>6</v>
      </c>
      <c r="K5" s="32">
        <f t="shared" si="0"/>
        <v>0</v>
      </c>
    </row>
    <row r="6" spans="1:24" ht="24">
      <c r="A6" s="55" t="s">
        <v>76</v>
      </c>
      <c r="B6" s="57" t="s">
        <v>96</v>
      </c>
      <c r="C6" s="58" t="s">
        <v>97</v>
      </c>
      <c r="D6" s="59" t="s">
        <v>98</v>
      </c>
      <c r="E6" s="60" t="s">
        <v>99</v>
      </c>
      <c r="F6" s="32">
        <v>4</v>
      </c>
      <c r="G6" s="32">
        <v>4.53E-2</v>
      </c>
      <c r="H6" s="32">
        <v>0.1812</v>
      </c>
      <c r="I6" s="32">
        <v>4.4400000000000002E-2</v>
      </c>
      <c r="J6" s="32">
        <v>0.17760000000000001</v>
      </c>
      <c r="K6" s="32">
        <f t="shared" si="0"/>
        <v>-3.5999999999999921E-3</v>
      </c>
    </row>
    <row r="7" spans="1:24" ht="24">
      <c r="A7" s="44" t="s">
        <v>76</v>
      </c>
      <c r="B7" s="45" t="s">
        <v>100</v>
      </c>
      <c r="C7" s="46" t="s">
        <v>101</v>
      </c>
      <c r="D7" s="50" t="s">
        <v>102</v>
      </c>
      <c r="E7" s="51" t="s">
        <v>103</v>
      </c>
      <c r="F7" s="48">
        <v>2</v>
      </c>
      <c r="G7" s="48">
        <v>3.7999999999999999E-2</v>
      </c>
      <c r="H7" s="48">
        <v>7.5999999999999998E-2</v>
      </c>
      <c r="I7" s="48">
        <v>3.6999999999999998E-2</v>
      </c>
      <c r="J7" s="48">
        <v>7.3999999999999996E-2</v>
      </c>
      <c r="K7" s="48">
        <f t="shared" si="0"/>
        <v>-2.0000000000000018E-3</v>
      </c>
    </row>
    <row r="8" spans="1:24" ht="36">
      <c r="A8" s="55" t="s">
        <v>104</v>
      </c>
      <c r="B8" s="57" t="s">
        <v>105</v>
      </c>
      <c r="C8" s="58" t="s">
        <v>106</v>
      </c>
      <c r="D8" s="59" t="s">
        <v>107</v>
      </c>
      <c r="E8" s="60" t="s">
        <v>108</v>
      </c>
      <c r="F8" s="32">
        <v>1</v>
      </c>
      <c r="G8" s="32">
        <v>2.1999999999999999E-2</v>
      </c>
      <c r="H8" s="32">
        <v>2.1999999999999999E-2</v>
      </c>
      <c r="I8" s="32">
        <v>2.12E-2</v>
      </c>
      <c r="J8" s="32">
        <v>2.12E-2</v>
      </c>
      <c r="K8" s="32">
        <f t="shared" si="0"/>
        <v>-7.9999999999999863E-4</v>
      </c>
    </row>
    <row r="9" spans="1:24" ht="24">
      <c r="A9" s="44" t="s">
        <v>109</v>
      </c>
      <c r="B9" s="45" t="s">
        <v>110</v>
      </c>
      <c r="C9" s="46" t="s">
        <v>111</v>
      </c>
      <c r="D9" s="50" t="s">
        <v>112</v>
      </c>
      <c r="E9" s="51" t="s">
        <v>113</v>
      </c>
      <c r="F9" s="48">
        <v>2</v>
      </c>
      <c r="G9" s="48">
        <v>3.25</v>
      </c>
      <c r="H9" s="48">
        <v>6.5</v>
      </c>
      <c r="I9" s="48">
        <v>3.28</v>
      </c>
      <c r="J9" s="48">
        <v>6.56</v>
      </c>
      <c r="K9" s="48">
        <f t="shared" si="0"/>
        <v>5.9999999999999609E-2</v>
      </c>
    </row>
    <row r="10" spans="1:24" ht="24">
      <c r="A10" s="44" t="s">
        <v>109</v>
      </c>
      <c r="B10" s="45" t="s">
        <v>114</v>
      </c>
      <c r="C10" s="46" t="s">
        <v>115</v>
      </c>
      <c r="D10" s="47" t="s">
        <v>116</v>
      </c>
      <c r="E10" s="51" t="s">
        <v>117</v>
      </c>
      <c r="F10" s="48">
        <v>1</v>
      </c>
      <c r="G10" s="48">
        <v>2.2000000000000002</v>
      </c>
      <c r="H10" s="48">
        <v>2.2000000000000002</v>
      </c>
      <c r="I10" s="48">
        <v>2.09</v>
      </c>
      <c r="J10" s="48">
        <v>2.09</v>
      </c>
      <c r="K10" s="48">
        <f t="shared" si="0"/>
        <v>-0.11000000000000032</v>
      </c>
    </row>
    <row r="11" spans="1:24" ht="24">
      <c r="A11" s="44" t="s">
        <v>118</v>
      </c>
      <c r="B11" s="45" t="s">
        <v>119</v>
      </c>
      <c r="C11" s="46" t="s">
        <v>120</v>
      </c>
      <c r="D11" s="50" t="s">
        <v>121</v>
      </c>
      <c r="E11" s="51" t="s">
        <v>122</v>
      </c>
      <c r="F11" s="48">
        <v>1</v>
      </c>
      <c r="G11" s="48">
        <v>0.26300000000000001</v>
      </c>
      <c r="H11" s="48">
        <v>0.26300000000000001</v>
      </c>
      <c r="I11" s="48">
        <v>0.253</v>
      </c>
      <c r="J11" s="48">
        <v>0.253</v>
      </c>
      <c r="K11" s="48">
        <f t="shared" si="0"/>
        <v>-1.0000000000000009E-2</v>
      </c>
    </row>
    <row r="12" spans="1:24">
      <c r="A12" s="24" t="s">
        <v>123</v>
      </c>
      <c r="B12" s="25" t="s">
        <v>124</v>
      </c>
      <c r="C12" s="30" t="s">
        <v>125</v>
      </c>
      <c r="D12" s="28" t="s">
        <v>126</v>
      </c>
      <c r="E12" s="29" t="s">
        <v>127</v>
      </c>
      <c r="F12" s="27">
        <v>3</v>
      </c>
      <c r="G12" s="27">
        <f>L12</f>
        <v>0</v>
      </c>
      <c r="H12" s="27">
        <v>8.6999999999999994E-3</v>
      </c>
      <c r="I12" s="27">
        <v>2.8700000000000002E-3</v>
      </c>
      <c r="J12" s="27">
        <v>8.6099999999999996E-3</v>
      </c>
      <c r="K12" s="27">
        <f t="shared" si="0"/>
        <v>-8.9999999999999802E-5</v>
      </c>
    </row>
    <row r="13" spans="1:24">
      <c r="A13" s="44" t="s">
        <v>118</v>
      </c>
      <c r="B13" s="45" t="s">
        <v>128</v>
      </c>
      <c r="C13" s="46" t="s">
        <v>129</v>
      </c>
      <c r="D13" s="50" t="s">
        <v>130</v>
      </c>
      <c r="E13" s="51" t="s">
        <v>131</v>
      </c>
      <c r="F13" s="48">
        <v>1</v>
      </c>
      <c r="G13" s="48">
        <v>1.6E-2</v>
      </c>
      <c r="H13" s="48">
        <v>1.6E-2</v>
      </c>
      <c r="I13" s="48">
        <v>1.5800000000000002E-2</v>
      </c>
      <c r="J13" s="48">
        <v>1.5800000000000002E-2</v>
      </c>
      <c r="K13" s="48">
        <f t="shared" si="0"/>
        <v>-1.9999999999999879E-4</v>
      </c>
    </row>
    <row r="14" spans="1:24">
      <c r="A14" s="24" t="s">
        <v>76</v>
      </c>
      <c r="B14" s="25" t="s">
        <v>132</v>
      </c>
      <c r="C14" s="30" t="s">
        <v>133</v>
      </c>
      <c r="D14" s="28" t="s">
        <v>134</v>
      </c>
      <c r="E14" s="29" t="s">
        <v>135</v>
      </c>
      <c r="F14" s="27">
        <v>1</v>
      </c>
      <c r="G14" s="27">
        <v>1.52E-2</v>
      </c>
      <c r="H14" s="27">
        <v>1.52E-2</v>
      </c>
      <c r="I14" s="27">
        <v>1.4999999999999999E-2</v>
      </c>
      <c r="J14" s="27">
        <v>1.4999999999999999E-2</v>
      </c>
      <c r="K14" s="27">
        <f t="shared" si="0"/>
        <v>-2.0000000000000052E-4</v>
      </c>
    </row>
    <row r="15" spans="1:24" ht="24">
      <c r="A15" s="24" t="s">
        <v>76</v>
      </c>
      <c r="B15" s="25" t="s">
        <v>136</v>
      </c>
      <c r="C15" s="30" t="s">
        <v>137</v>
      </c>
      <c r="D15" s="28" t="s">
        <v>138</v>
      </c>
      <c r="E15" s="29" t="s">
        <v>139</v>
      </c>
      <c r="F15" s="27">
        <v>1</v>
      </c>
      <c r="G15" s="27">
        <f>L15</f>
        <v>0</v>
      </c>
      <c r="H15" s="27">
        <v>1.2800000000000001E-2</v>
      </c>
      <c r="I15" s="27">
        <v>1.18E-2</v>
      </c>
      <c r="J15" s="27">
        <v>1.18E-2</v>
      </c>
      <c r="K15" s="27">
        <f t="shared" si="0"/>
        <v>-1.0000000000000009E-3</v>
      </c>
    </row>
    <row r="16" spans="1:24" ht="24">
      <c r="A16" s="44" t="s">
        <v>118</v>
      </c>
      <c r="B16" s="45" t="s">
        <v>140</v>
      </c>
      <c r="C16" s="46" t="s">
        <v>141</v>
      </c>
      <c r="D16" s="50" t="s">
        <v>142</v>
      </c>
      <c r="E16" s="51" t="s">
        <v>143</v>
      </c>
      <c r="F16" s="48">
        <v>1</v>
      </c>
      <c r="G16" s="48">
        <v>3.7999999999999999E-2</v>
      </c>
      <c r="H16" s="48">
        <v>3.7999999999999999E-2</v>
      </c>
      <c r="I16" s="48">
        <v>3.6499999999999998E-2</v>
      </c>
      <c r="J16" s="48">
        <v>3.6499999999999998E-2</v>
      </c>
      <c r="K16" s="48">
        <f t="shared" si="0"/>
        <v>-1.5000000000000013E-3</v>
      </c>
    </row>
    <row r="17" spans="1:11">
      <c r="A17" s="24" t="s">
        <v>118</v>
      </c>
      <c r="B17" s="25" t="s">
        <v>144</v>
      </c>
      <c r="C17" s="30" t="s">
        <v>145</v>
      </c>
      <c r="D17" s="28" t="s">
        <v>146</v>
      </c>
      <c r="E17" s="29" t="s">
        <v>139</v>
      </c>
      <c r="F17" s="27">
        <v>2</v>
      </c>
      <c r="G17" s="27">
        <v>0.192</v>
      </c>
      <c r="H17" s="27">
        <v>0.38400000000000001</v>
      </c>
      <c r="I17" s="27">
        <v>0.17799999999999999</v>
      </c>
      <c r="J17" s="27">
        <v>0.35599999999999998</v>
      </c>
      <c r="K17" s="27">
        <f t="shared" si="0"/>
        <v>-2.8000000000000025E-2</v>
      </c>
    </row>
    <row r="18" spans="1:11" ht="24">
      <c r="A18" s="44" t="s">
        <v>118</v>
      </c>
      <c r="B18" s="45" t="s">
        <v>147</v>
      </c>
      <c r="C18" s="46" t="s">
        <v>148</v>
      </c>
      <c r="D18" s="50" t="s">
        <v>149</v>
      </c>
      <c r="E18" s="51" t="s">
        <v>150</v>
      </c>
      <c r="F18" s="48">
        <v>1</v>
      </c>
      <c r="G18" s="48">
        <v>6.2E-2</v>
      </c>
      <c r="H18" s="48">
        <v>6.2E-2</v>
      </c>
      <c r="I18" s="48">
        <v>5.9499999999999997E-2</v>
      </c>
      <c r="J18" s="48">
        <v>5.9499999999999997E-2</v>
      </c>
      <c r="K18" s="48">
        <f t="shared" si="0"/>
        <v>-2.5000000000000022E-3</v>
      </c>
    </row>
    <row r="19" spans="1:11" ht="24">
      <c r="A19" s="24" t="s">
        <v>151</v>
      </c>
      <c r="B19" s="25" t="s">
        <v>152</v>
      </c>
      <c r="C19" s="30" t="s">
        <v>153</v>
      </c>
      <c r="D19" s="28" t="s">
        <v>154</v>
      </c>
      <c r="E19" s="29" t="s">
        <v>155</v>
      </c>
      <c r="F19" s="27">
        <v>1</v>
      </c>
      <c r="G19" s="27">
        <f>L19</f>
        <v>0</v>
      </c>
      <c r="H19" s="27">
        <v>1.2900000000000001E-3</v>
      </c>
      <c r="I19" s="27">
        <v>1.2099999999999999E-3</v>
      </c>
      <c r="J19" s="27">
        <v>1.2099999999999999E-3</v>
      </c>
      <c r="K19" s="27">
        <f t="shared" si="0"/>
        <v>-8.000000000000021E-5</v>
      </c>
    </row>
    <row r="20" spans="1:11" ht="24">
      <c r="A20" s="44" t="s">
        <v>151</v>
      </c>
      <c r="B20" s="45" t="s">
        <v>156</v>
      </c>
      <c r="C20" s="46" t="s">
        <v>157</v>
      </c>
      <c r="D20" s="50" t="s">
        <v>158</v>
      </c>
      <c r="E20" s="51" t="s">
        <v>159</v>
      </c>
      <c r="F20" s="48">
        <v>1</v>
      </c>
      <c r="G20" s="48">
        <v>1.2900000000000001E-3</v>
      </c>
      <c r="H20" s="48">
        <v>1.2900000000000001E-3</v>
      </c>
      <c r="I20" s="48">
        <v>1.2099999999999999E-3</v>
      </c>
      <c r="J20" s="48">
        <v>1.2099999999999999E-3</v>
      </c>
      <c r="K20" s="48">
        <f t="shared" si="0"/>
        <v>-8.000000000000021E-5</v>
      </c>
    </row>
    <row r="21" spans="1:11" ht="24">
      <c r="A21" s="44" t="s">
        <v>151</v>
      </c>
      <c r="B21" s="45" t="s">
        <v>160</v>
      </c>
      <c r="C21" s="46" t="s">
        <v>161</v>
      </c>
      <c r="D21" s="50" t="s">
        <v>162</v>
      </c>
      <c r="E21" s="51" t="s">
        <v>163</v>
      </c>
      <c r="F21" s="48">
        <v>1</v>
      </c>
      <c r="G21" s="48">
        <v>1.84E-2</v>
      </c>
      <c r="H21" s="48">
        <v>1.84E-2</v>
      </c>
      <c r="I21" s="48">
        <v>1.84E-2</v>
      </c>
      <c r="J21" s="48">
        <v>1.84E-2</v>
      </c>
      <c r="K21" s="48">
        <f t="shared" si="0"/>
        <v>0</v>
      </c>
    </row>
    <row r="22" spans="1:11">
      <c r="A22" s="24" t="s">
        <v>151</v>
      </c>
      <c r="B22" s="25" t="s">
        <v>164</v>
      </c>
      <c r="C22" s="30" t="s">
        <v>165</v>
      </c>
      <c r="D22" s="28" t="s">
        <v>166</v>
      </c>
      <c r="E22" s="29" t="s">
        <v>167</v>
      </c>
      <c r="F22" s="27">
        <v>5</v>
      </c>
      <c r="G22" s="27">
        <v>1.6500000000000001E-2</v>
      </c>
      <c r="H22" s="27">
        <v>8.2500000000000004E-2</v>
      </c>
      <c r="I22" s="27">
        <v>1.6400000000000001E-2</v>
      </c>
      <c r="J22" s="27">
        <v>8.2000000000000003E-2</v>
      </c>
      <c r="K22" s="27">
        <f t="shared" si="0"/>
        <v>-5.0000000000000044E-4</v>
      </c>
    </row>
    <row r="23" spans="1:11">
      <c r="A23" s="44" t="s">
        <v>168</v>
      </c>
      <c r="B23" s="46" t="s">
        <v>169</v>
      </c>
      <c r="C23" s="46" t="s">
        <v>170</v>
      </c>
      <c r="D23" s="52" t="s">
        <v>171</v>
      </c>
      <c r="E23" s="52" t="s">
        <v>172</v>
      </c>
      <c r="F23" s="48">
        <v>1</v>
      </c>
      <c r="G23" s="48">
        <v>0.17499999999999999</v>
      </c>
      <c r="H23" s="48">
        <v>0.17499999999999999</v>
      </c>
      <c r="I23" s="48">
        <v>0.16950000000000001</v>
      </c>
      <c r="J23" s="48">
        <v>0.16950000000000001</v>
      </c>
      <c r="K23" s="48">
        <f t="shared" si="0"/>
        <v>-5.4999999999999771E-3</v>
      </c>
    </row>
    <row r="24" spans="1:11" ht="24">
      <c r="A24" s="44" t="s">
        <v>173</v>
      </c>
      <c r="B24" s="45" t="s">
        <v>174</v>
      </c>
      <c r="C24" s="46" t="s">
        <v>175</v>
      </c>
      <c r="D24" s="50" t="s">
        <v>176</v>
      </c>
      <c r="E24" s="51" t="s">
        <v>177</v>
      </c>
      <c r="F24" s="48">
        <v>1</v>
      </c>
      <c r="G24" s="48">
        <v>7.0000000000000007E-2</v>
      </c>
      <c r="H24" s="48">
        <v>7.0000000000000007E-2</v>
      </c>
      <c r="I24" s="48">
        <v>6.8500000000000005E-2</v>
      </c>
      <c r="J24" s="48">
        <v>6.8500000000000005E-2</v>
      </c>
      <c r="K24" s="48">
        <f t="shared" si="0"/>
        <v>-1.5000000000000013E-3</v>
      </c>
    </row>
    <row r="25" spans="1:11" ht="24">
      <c r="A25" s="24" t="s">
        <v>178</v>
      </c>
      <c r="B25" s="25" t="s">
        <v>179</v>
      </c>
      <c r="C25" s="30" t="s">
        <v>180</v>
      </c>
      <c r="D25" s="28" t="s">
        <v>181</v>
      </c>
      <c r="E25" s="29" t="s">
        <v>182</v>
      </c>
      <c r="F25" s="27">
        <v>1</v>
      </c>
      <c r="G25" s="27">
        <f>L25</f>
        <v>0</v>
      </c>
      <c r="H25" s="27">
        <v>8.2500000000000004E-2</v>
      </c>
      <c r="I25" s="27">
        <v>8.2000000000000003E-2</v>
      </c>
      <c r="J25" s="27">
        <v>8.2000000000000003E-2</v>
      </c>
      <c r="K25" s="27">
        <f t="shared" si="0"/>
        <v>-5.0000000000000044E-4</v>
      </c>
    </row>
    <row r="26" spans="1:11" ht="24">
      <c r="A26" s="44" t="s">
        <v>178</v>
      </c>
      <c r="B26" s="45" t="s">
        <v>183</v>
      </c>
      <c r="C26" s="46" t="s">
        <v>184</v>
      </c>
      <c r="D26" s="50" t="s">
        <v>185</v>
      </c>
      <c r="E26" s="51" t="s">
        <v>186</v>
      </c>
      <c r="F26" s="48">
        <v>1</v>
      </c>
      <c r="G26" s="48">
        <v>5.8999999999999997E-2</v>
      </c>
      <c r="H26" s="48">
        <v>5.8999999999999997E-2</v>
      </c>
      <c r="I26" s="48">
        <v>5.8999999999999997E-2</v>
      </c>
      <c r="J26" s="48">
        <v>5.8999999999999997E-2</v>
      </c>
      <c r="K26" s="48">
        <f t="shared" si="0"/>
        <v>0</v>
      </c>
    </row>
    <row r="27" spans="1:11" ht="24">
      <c r="A27" s="24" t="s">
        <v>151</v>
      </c>
      <c r="B27" s="25" t="s">
        <v>187</v>
      </c>
      <c r="C27" s="30" t="s">
        <v>188</v>
      </c>
      <c r="D27" s="28" t="s">
        <v>189</v>
      </c>
      <c r="E27" s="29" t="s">
        <v>190</v>
      </c>
      <c r="F27" s="27">
        <v>1</v>
      </c>
      <c r="G27" s="27">
        <f>L27</f>
        <v>0</v>
      </c>
      <c r="H27" s="27">
        <v>7.7000000000000007E-4</v>
      </c>
      <c r="I27" s="27">
        <v>7.3999999999999999E-4</v>
      </c>
      <c r="J27" s="27">
        <v>7.3999999999999999E-4</v>
      </c>
      <c r="K27" s="27">
        <f t="shared" si="0"/>
        <v>-3.0000000000000079E-5</v>
      </c>
    </row>
    <row r="28" spans="1:11" ht="24">
      <c r="A28" s="44" t="s">
        <v>151</v>
      </c>
      <c r="B28" s="45" t="s">
        <v>191</v>
      </c>
      <c r="C28" s="46" t="s">
        <v>192</v>
      </c>
      <c r="D28" s="50" t="s">
        <v>193</v>
      </c>
      <c r="E28" s="51" t="s">
        <v>194</v>
      </c>
      <c r="F28" s="48">
        <v>4</v>
      </c>
      <c r="G28" s="48">
        <v>1.2099999999999999E-3</v>
      </c>
      <c r="H28" s="48">
        <v>4.8399999999999997E-3</v>
      </c>
      <c r="I28" s="48">
        <v>1.2099999999999999E-3</v>
      </c>
      <c r="J28" s="48">
        <v>4.8399999999999997E-3</v>
      </c>
      <c r="K28" s="48">
        <f t="shared" si="0"/>
        <v>0</v>
      </c>
    </row>
    <row r="29" spans="1:11" ht="24">
      <c r="A29" s="55" t="s">
        <v>151</v>
      </c>
      <c r="B29" s="57" t="s">
        <v>195</v>
      </c>
      <c r="C29" s="58" t="s">
        <v>161</v>
      </c>
      <c r="D29" s="64" t="s">
        <v>196</v>
      </c>
      <c r="E29" s="64" t="s">
        <v>167</v>
      </c>
      <c r="F29" s="32">
        <v>2</v>
      </c>
      <c r="G29" s="32">
        <v>2.5000000000000001E-2</v>
      </c>
      <c r="H29" s="32">
        <v>0.05</v>
      </c>
      <c r="I29" s="32">
        <v>2.5000000000000001E-2</v>
      </c>
      <c r="J29" s="32">
        <v>0.05</v>
      </c>
      <c r="K29" s="32">
        <f t="shared" si="0"/>
        <v>0</v>
      </c>
    </row>
    <row r="30" spans="1:11" ht="24">
      <c r="A30" s="44" t="s">
        <v>118</v>
      </c>
      <c r="B30" s="45" t="s">
        <v>197</v>
      </c>
      <c r="C30" s="46" t="s">
        <v>198</v>
      </c>
      <c r="D30" s="50" t="s">
        <v>199</v>
      </c>
      <c r="E30" s="51" t="s">
        <v>200</v>
      </c>
      <c r="F30" s="48">
        <v>3</v>
      </c>
      <c r="G30" s="48">
        <v>1.24E-3</v>
      </c>
      <c r="H30" s="48">
        <v>3.7200000000000002E-3</v>
      </c>
      <c r="I30" s="48">
        <v>1.24E-3</v>
      </c>
      <c r="J30" s="48">
        <v>3.7200000000000002E-3</v>
      </c>
      <c r="K30" s="48">
        <f t="shared" si="0"/>
        <v>0</v>
      </c>
    </row>
    <row r="31" spans="1:11">
      <c r="A31" s="44" t="s">
        <v>118</v>
      </c>
      <c r="B31" s="45" t="s">
        <v>201</v>
      </c>
      <c r="C31" s="46" t="s">
        <v>202</v>
      </c>
      <c r="D31" s="50" t="s">
        <v>203</v>
      </c>
      <c r="E31" s="51" t="s">
        <v>204</v>
      </c>
      <c r="F31" s="48">
        <v>2</v>
      </c>
      <c r="G31" s="48">
        <v>6.5299999999999997E-2</v>
      </c>
      <c r="H31" s="48">
        <v>0.13059999999999999</v>
      </c>
      <c r="I31" s="48">
        <v>0.06</v>
      </c>
      <c r="J31" s="48">
        <v>0.12</v>
      </c>
      <c r="K31" s="48">
        <f t="shared" si="0"/>
        <v>-1.0599999999999998E-2</v>
      </c>
    </row>
    <row r="32" spans="1:11" ht="24">
      <c r="A32" s="24" t="s">
        <v>151</v>
      </c>
      <c r="B32" s="25" t="s">
        <v>205</v>
      </c>
      <c r="C32" s="30" t="s">
        <v>206</v>
      </c>
      <c r="D32" s="28" t="s">
        <v>207</v>
      </c>
      <c r="E32" s="29" t="s">
        <v>208</v>
      </c>
      <c r="F32" s="27">
        <v>3</v>
      </c>
      <c r="G32" s="27">
        <f>L32</f>
        <v>0</v>
      </c>
      <c r="H32" s="27">
        <v>1.32E-3</v>
      </c>
      <c r="I32" s="27">
        <v>4.1899999999999999E-4</v>
      </c>
      <c r="J32" s="27">
        <v>1.2569999999999999E-3</v>
      </c>
      <c r="K32" s="27">
        <f t="shared" si="0"/>
        <v>-6.3000000000000122E-5</v>
      </c>
    </row>
    <row r="33" spans="1:11" ht="24">
      <c r="A33" s="24" t="s">
        <v>151</v>
      </c>
      <c r="B33" s="25" t="s">
        <v>209</v>
      </c>
      <c r="C33" s="30" t="s">
        <v>210</v>
      </c>
      <c r="D33" s="28" t="s">
        <v>211</v>
      </c>
      <c r="E33" s="29" t="s">
        <v>212</v>
      </c>
      <c r="F33" s="27">
        <v>60</v>
      </c>
      <c r="G33" s="27">
        <f>L33</f>
        <v>0</v>
      </c>
      <c r="H33" s="27">
        <v>2.2200000000000001E-2</v>
      </c>
      <c r="I33" s="27">
        <v>3.5E-4</v>
      </c>
      <c r="J33" s="27">
        <v>2.1000000000000001E-2</v>
      </c>
      <c r="K33" s="27">
        <f t="shared" si="0"/>
        <v>-1.1999999999999997E-3</v>
      </c>
    </row>
    <row r="34" spans="1:11" ht="24">
      <c r="A34" s="24" t="s">
        <v>151</v>
      </c>
      <c r="B34" s="25" t="s">
        <v>213</v>
      </c>
      <c r="C34" s="30" t="s">
        <v>214</v>
      </c>
      <c r="D34" s="28" t="s">
        <v>215</v>
      </c>
      <c r="E34" s="29" t="s">
        <v>212</v>
      </c>
      <c r="F34" s="27">
        <v>8</v>
      </c>
      <c r="G34" s="27">
        <f>L34</f>
        <v>0</v>
      </c>
      <c r="H34" s="27">
        <v>0</v>
      </c>
      <c r="I34" s="27">
        <v>4.2000000000000002E-4</v>
      </c>
      <c r="J34" s="27">
        <v>3.3600000000000001E-3</v>
      </c>
      <c r="K34" s="27">
        <f t="shared" si="0"/>
        <v>3.3600000000000001E-3</v>
      </c>
    </row>
    <row r="35" spans="1:11" ht="24">
      <c r="A35" s="24" t="s">
        <v>151</v>
      </c>
      <c r="B35" s="25" t="s">
        <v>216</v>
      </c>
      <c r="C35" s="30" t="s">
        <v>217</v>
      </c>
      <c r="D35" s="28" t="s">
        <v>218</v>
      </c>
      <c r="E35" s="29" t="s">
        <v>212</v>
      </c>
      <c r="F35" s="27">
        <v>2</v>
      </c>
      <c r="G35" s="27">
        <f>L35</f>
        <v>0</v>
      </c>
      <c r="H35" s="27">
        <v>7.3999999999999999E-4</v>
      </c>
      <c r="I35" s="27">
        <v>3.6000000000000002E-4</v>
      </c>
      <c r="J35" s="27">
        <v>7.2000000000000005E-4</v>
      </c>
      <c r="K35" s="27">
        <f t="shared" si="0"/>
        <v>-1.9999999999999944E-5</v>
      </c>
    </row>
    <row r="36" spans="1:11" ht="24">
      <c r="A36" s="24" t="s">
        <v>151</v>
      </c>
      <c r="B36" s="25" t="s">
        <v>219</v>
      </c>
      <c r="C36" s="30" t="s">
        <v>220</v>
      </c>
      <c r="D36" s="28" t="s">
        <v>221</v>
      </c>
      <c r="E36" s="29" t="s">
        <v>208</v>
      </c>
      <c r="F36" s="27">
        <v>2</v>
      </c>
      <c r="G36" s="27">
        <f>L36</f>
        <v>0</v>
      </c>
      <c r="H36" s="27">
        <v>8.0000000000000004E-4</v>
      </c>
      <c r="I36" s="27">
        <v>3.8999999999999999E-4</v>
      </c>
      <c r="J36" s="27">
        <v>7.7999999999999999E-4</v>
      </c>
      <c r="K36" s="27">
        <f t="shared" si="0"/>
        <v>-2.0000000000000052E-5</v>
      </c>
    </row>
    <row r="37" spans="1:11" ht="24">
      <c r="A37" s="24" t="s">
        <v>151</v>
      </c>
      <c r="B37" s="25" t="s">
        <v>222</v>
      </c>
      <c r="C37" s="30" t="s">
        <v>223</v>
      </c>
      <c r="D37" s="28" t="s">
        <v>224</v>
      </c>
      <c r="E37" s="29" t="s">
        <v>208</v>
      </c>
      <c r="F37" s="27">
        <v>2</v>
      </c>
      <c r="G37" s="27">
        <v>5.0000000000000001E-4</v>
      </c>
      <c r="H37" s="27">
        <v>1E-3</v>
      </c>
      <c r="I37" s="27">
        <v>3.8999999999999999E-4</v>
      </c>
      <c r="J37" s="27">
        <v>7.7999999999999999E-4</v>
      </c>
      <c r="K37" s="27">
        <f t="shared" si="0"/>
        <v>-2.2000000000000003E-4</v>
      </c>
    </row>
    <row r="38" spans="1:11" ht="24">
      <c r="A38" s="24" t="s">
        <v>151</v>
      </c>
      <c r="B38" s="25" t="s">
        <v>225</v>
      </c>
      <c r="C38" s="30" t="s">
        <v>226</v>
      </c>
      <c r="D38" s="28" t="s">
        <v>227</v>
      </c>
      <c r="E38" s="29" t="s">
        <v>212</v>
      </c>
      <c r="F38" s="27">
        <v>1</v>
      </c>
      <c r="G38" s="27">
        <v>7.1999999999999994E-4</v>
      </c>
      <c r="H38" s="27">
        <v>7.1999999999999994E-4</v>
      </c>
      <c r="I38" s="27">
        <v>7.2000000000000005E-4</v>
      </c>
      <c r="J38" s="27">
        <v>7.2000000000000005E-4</v>
      </c>
      <c r="K38" s="27">
        <f t="shared" si="0"/>
        <v>0</v>
      </c>
    </row>
    <row r="39" spans="1:11" ht="24">
      <c r="A39" s="24" t="s">
        <v>151</v>
      </c>
      <c r="B39" s="25" t="s">
        <v>228</v>
      </c>
      <c r="C39" s="30" t="s">
        <v>229</v>
      </c>
      <c r="D39" s="28" t="s">
        <v>230</v>
      </c>
      <c r="E39" s="29" t="s">
        <v>212</v>
      </c>
      <c r="F39" s="27">
        <v>1</v>
      </c>
      <c r="G39" s="27">
        <f>L39</f>
        <v>0</v>
      </c>
      <c r="H39" s="27">
        <v>4.4000000000000002E-4</v>
      </c>
      <c r="I39" s="27">
        <v>4.2000000000000002E-4</v>
      </c>
      <c r="J39" s="27">
        <v>4.2000000000000002E-4</v>
      </c>
      <c r="K39" s="27">
        <f t="shared" si="0"/>
        <v>-1.9999999999999998E-5</v>
      </c>
    </row>
    <row r="40" spans="1:11" ht="24">
      <c r="A40" s="24" t="s">
        <v>151</v>
      </c>
      <c r="B40" s="25" t="s">
        <v>231</v>
      </c>
      <c r="C40" s="30" t="s">
        <v>232</v>
      </c>
      <c r="D40" s="28" t="s">
        <v>233</v>
      </c>
      <c r="E40" s="29" t="s">
        <v>234</v>
      </c>
      <c r="F40" s="27">
        <v>4</v>
      </c>
      <c r="G40" s="27">
        <v>2.2499999999999998E-3</v>
      </c>
      <c r="H40" s="27">
        <v>8.9999999999999993E-3</v>
      </c>
      <c r="I40" s="27">
        <v>6.9999999999999999E-4</v>
      </c>
      <c r="J40" s="27">
        <v>2.8E-3</v>
      </c>
      <c r="K40" s="27">
        <f t="shared" si="0"/>
        <v>-6.1999999999999989E-3</v>
      </c>
    </row>
    <row r="41" spans="1:11" ht="24">
      <c r="A41" s="24" t="s">
        <v>151</v>
      </c>
      <c r="B41" s="25" t="s">
        <v>235</v>
      </c>
      <c r="C41" s="30" t="s">
        <v>236</v>
      </c>
      <c r="D41" s="28" t="s">
        <v>237</v>
      </c>
      <c r="E41" s="29" t="s">
        <v>238</v>
      </c>
      <c r="F41" s="27">
        <v>2</v>
      </c>
      <c r="G41" s="27">
        <f>L41</f>
        <v>0</v>
      </c>
      <c r="H41" s="27">
        <v>7.6000000000000004E-4</v>
      </c>
      <c r="I41" s="27">
        <v>3.6000000000000002E-4</v>
      </c>
      <c r="J41" s="27">
        <v>7.2000000000000005E-4</v>
      </c>
      <c r="K41" s="27">
        <f t="shared" si="0"/>
        <v>-3.9999999999999996E-5</v>
      </c>
    </row>
    <row r="42" spans="1:11" ht="24">
      <c r="A42" s="44" t="s">
        <v>151</v>
      </c>
      <c r="B42" s="45" t="s">
        <v>239</v>
      </c>
      <c r="C42" s="46" t="s">
        <v>240</v>
      </c>
      <c r="D42" s="50" t="s">
        <v>241</v>
      </c>
      <c r="E42" s="51" t="s">
        <v>212</v>
      </c>
      <c r="F42" s="48">
        <v>1</v>
      </c>
      <c r="G42" s="48">
        <v>3.3E-3</v>
      </c>
      <c r="H42" s="48">
        <v>3.3E-3</v>
      </c>
      <c r="I42" s="48">
        <v>1.8E-3</v>
      </c>
      <c r="J42" s="48">
        <v>1.8E-3</v>
      </c>
      <c r="K42" s="48">
        <f t="shared" si="0"/>
        <v>-1.5E-3</v>
      </c>
    </row>
    <row r="43" spans="1:11" ht="24">
      <c r="A43" s="24" t="s">
        <v>151</v>
      </c>
      <c r="B43" s="25" t="s">
        <v>242</v>
      </c>
      <c r="C43" s="30" t="s">
        <v>243</v>
      </c>
      <c r="D43" s="28" t="s">
        <v>244</v>
      </c>
      <c r="E43" s="29" t="s">
        <v>238</v>
      </c>
      <c r="F43" s="27">
        <v>1</v>
      </c>
      <c r="G43" s="27">
        <f>L43</f>
        <v>0</v>
      </c>
      <c r="H43" s="27">
        <v>6.4000000000000005E-4</v>
      </c>
      <c r="I43" s="27">
        <v>6.4000000000000005E-4</v>
      </c>
      <c r="J43" s="27">
        <v>6.4000000000000005E-4</v>
      </c>
      <c r="K43" s="27">
        <f t="shared" si="0"/>
        <v>0</v>
      </c>
    </row>
    <row r="44" spans="1:11" ht="24">
      <c r="A44" s="24" t="s">
        <v>151</v>
      </c>
      <c r="B44" s="25" t="s">
        <v>245</v>
      </c>
      <c r="C44" s="30" t="s">
        <v>246</v>
      </c>
      <c r="D44" s="28" t="s">
        <v>247</v>
      </c>
      <c r="E44" s="29" t="s">
        <v>212</v>
      </c>
      <c r="F44" s="27">
        <v>16</v>
      </c>
      <c r="G44" s="27">
        <f>L44</f>
        <v>0</v>
      </c>
      <c r="H44" s="27">
        <v>5.7599999999999995E-3</v>
      </c>
      <c r="I44" s="27">
        <v>3.5E-4</v>
      </c>
      <c r="J44" s="27">
        <v>5.5999999999999999E-3</v>
      </c>
      <c r="K44" s="27">
        <f t="shared" si="0"/>
        <v>-1.5999999999999955E-4</v>
      </c>
    </row>
    <row r="45" spans="1:11" ht="24">
      <c r="A45" s="24" t="s">
        <v>151</v>
      </c>
      <c r="B45" s="25" t="s">
        <v>248</v>
      </c>
      <c r="C45" s="30" t="s">
        <v>249</v>
      </c>
      <c r="D45" s="28" t="s">
        <v>250</v>
      </c>
      <c r="E45" s="29" t="s">
        <v>212</v>
      </c>
      <c r="F45" s="27">
        <v>20</v>
      </c>
      <c r="G45" s="27">
        <v>9.3999999999999997E-4</v>
      </c>
      <c r="H45" s="27">
        <v>1.8800000000000001E-2</v>
      </c>
      <c r="I45" s="27">
        <v>8.5999999999999998E-4</v>
      </c>
      <c r="J45" s="27">
        <v>1.72E-2</v>
      </c>
      <c r="K45" s="27">
        <f t="shared" si="0"/>
        <v>-1.6000000000000007E-3</v>
      </c>
    </row>
    <row r="46" spans="1:11" ht="24">
      <c r="A46" s="24" t="s">
        <v>151</v>
      </c>
      <c r="B46" s="25" t="s">
        <v>251</v>
      </c>
      <c r="C46" s="30" t="s">
        <v>252</v>
      </c>
      <c r="D46" s="28" t="s">
        <v>253</v>
      </c>
      <c r="E46" s="29" t="s">
        <v>212</v>
      </c>
      <c r="F46" s="27">
        <v>2</v>
      </c>
      <c r="G46" s="27">
        <v>4.79E-3</v>
      </c>
      <c r="H46" s="27">
        <v>9.58E-3</v>
      </c>
      <c r="I46" s="27">
        <v>4.79E-3</v>
      </c>
      <c r="J46" s="27">
        <v>9.58E-3</v>
      </c>
      <c r="K46" s="27">
        <f t="shared" si="0"/>
        <v>0</v>
      </c>
    </row>
    <row r="47" spans="1:11" ht="24">
      <c r="A47" s="24" t="s">
        <v>151</v>
      </c>
      <c r="B47" s="25" t="s">
        <v>254</v>
      </c>
      <c r="C47" s="30" t="s">
        <v>255</v>
      </c>
      <c r="D47" s="28" t="s">
        <v>256</v>
      </c>
      <c r="E47" s="29" t="s">
        <v>208</v>
      </c>
      <c r="F47" s="27">
        <v>2</v>
      </c>
      <c r="G47" s="27">
        <v>3.8000000000000002E-4</v>
      </c>
      <c r="H47" s="27">
        <v>7.6000000000000004E-4</v>
      </c>
      <c r="I47" s="27">
        <v>3.6000000000000002E-4</v>
      </c>
      <c r="J47" s="27">
        <v>7.2000000000000005E-4</v>
      </c>
      <c r="K47" s="27">
        <f t="shared" si="0"/>
        <v>-3.9999999999999996E-5</v>
      </c>
    </row>
    <row r="48" spans="1:11" ht="24">
      <c r="A48" s="24" t="s">
        <v>151</v>
      </c>
      <c r="B48" s="25" t="s">
        <v>257</v>
      </c>
      <c r="C48" s="30" t="s">
        <v>258</v>
      </c>
      <c r="D48" s="28" t="s">
        <v>259</v>
      </c>
      <c r="E48" s="29" t="s">
        <v>212</v>
      </c>
      <c r="F48" s="27">
        <v>4</v>
      </c>
      <c r="G48" s="27">
        <f>L48</f>
        <v>0</v>
      </c>
      <c r="H48" s="27">
        <v>1.5200000000000001E-3</v>
      </c>
      <c r="I48" s="27">
        <v>3.6000000000000002E-4</v>
      </c>
      <c r="J48" s="27">
        <v>1.4400000000000001E-3</v>
      </c>
      <c r="K48" s="27">
        <f t="shared" si="0"/>
        <v>-7.9999999999999993E-5</v>
      </c>
    </row>
    <row r="49" spans="1:11" ht="24">
      <c r="A49" s="24" t="s">
        <v>151</v>
      </c>
      <c r="B49" s="25" t="s">
        <v>260</v>
      </c>
      <c r="C49" s="30" t="s">
        <v>261</v>
      </c>
      <c r="D49" s="28" t="s">
        <v>262</v>
      </c>
      <c r="E49" s="29" t="s">
        <v>238</v>
      </c>
      <c r="F49" s="27">
        <v>2</v>
      </c>
      <c r="G49" s="27">
        <v>4.0000000000000002E-4</v>
      </c>
      <c r="H49" s="27">
        <v>8.0000000000000004E-4</v>
      </c>
      <c r="I49" s="27">
        <v>3.8999999999999999E-4</v>
      </c>
      <c r="J49" s="27">
        <v>7.7999999999999999E-4</v>
      </c>
      <c r="K49" s="27">
        <f t="shared" si="0"/>
        <v>-2.0000000000000052E-5</v>
      </c>
    </row>
    <row r="50" spans="1:11" ht="24">
      <c r="A50" s="24" t="s">
        <v>151</v>
      </c>
      <c r="B50" s="25" t="s">
        <v>263</v>
      </c>
      <c r="C50" s="30" t="s">
        <v>264</v>
      </c>
      <c r="D50" s="28" t="s">
        <v>265</v>
      </c>
      <c r="E50" s="29" t="s">
        <v>212</v>
      </c>
      <c r="F50" s="27">
        <v>1</v>
      </c>
      <c r="G50" s="27">
        <v>9.7999999999999997E-4</v>
      </c>
      <c r="H50" s="27">
        <v>9.7999999999999997E-4</v>
      </c>
      <c r="I50" s="27">
        <v>9.5E-4</v>
      </c>
      <c r="J50" s="27">
        <v>9.5E-4</v>
      </c>
      <c r="K50" s="27">
        <f t="shared" si="0"/>
        <v>-2.999999999999997E-5</v>
      </c>
    </row>
    <row r="51" spans="1:11" ht="24">
      <c r="A51" s="24" t="s">
        <v>151</v>
      </c>
      <c r="B51" s="25" t="s">
        <v>266</v>
      </c>
      <c r="C51" s="30" t="s">
        <v>267</v>
      </c>
      <c r="D51" s="28" t="s">
        <v>268</v>
      </c>
      <c r="E51" s="29" t="s">
        <v>208</v>
      </c>
      <c r="F51" s="27">
        <v>3</v>
      </c>
      <c r="G51" s="27">
        <v>8.0000000000000004E-4</v>
      </c>
      <c r="H51" s="27">
        <v>2.4000000000000002E-3</v>
      </c>
      <c r="I51" s="27">
        <v>6.7599999999999995E-4</v>
      </c>
      <c r="J51" s="27">
        <v>2.0279999999999999E-3</v>
      </c>
      <c r="K51" s="27">
        <f t="shared" si="0"/>
        <v>-3.7200000000000037E-4</v>
      </c>
    </row>
    <row r="52" spans="1:11" ht="24">
      <c r="A52" s="24" t="s">
        <v>151</v>
      </c>
      <c r="B52" s="25" t="s">
        <v>269</v>
      </c>
      <c r="C52" s="30" t="s">
        <v>270</v>
      </c>
      <c r="D52" s="28" t="s">
        <v>271</v>
      </c>
      <c r="E52" s="29" t="s">
        <v>212</v>
      </c>
      <c r="F52" s="27">
        <v>9</v>
      </c>
      <c r="G52" s="27">
        <v>2.5699999999999998E-3</v>
      </c>
      <c r="H52" s="27">
        <v>2.3129999999999998E-2</v>
      </c>
      <c r="I52" s="27">
        <v>2.5309999999999998E-3</v>
      </c>
      <c r="J52" s="27">
        <v>2.2778999999999997E-2</v>
      </c>
      <c r="K52" s="27">
        <f t="shared" si="0"/>
        <v>-3.5100000000000062E-4</v>
      </c>
    </row>
    <row r="53" spans="1:11" ht="24">
      <c r="A53" s="24" t="s">
        <v>151</v>
      </c>
      <c r="B53" s="25" t="s">
        <v>272</v>
      </c>
      <c r="C53" s="30" t="s">
        <v>273</v>
      </c>
      <c r="D53" s="28" t="s">
        <v>274</v>
      </c>
      <c r="E53" s="29" t="s">
        <v>212</v>
      </c>
      <c r="F53" s="27">
        <v>2</v>
      </c>
      <c r="G53" s="27">
        <v>8.5100000000000002E-3</v>
      </c>
      <c r="H53" s="27">
        <v>1.702E-2</v>
      </c>
      <c r="I53" s="27">
        <v>8.2500000000000004E-3</v>
      </c>
      <c r="J53" s="27">
        <v>1.6500000000000001E-2</v>
      </c>
      <c r="K53" s="27">
        <f t="shared" si="0"/>
        <v>-5.1999999999999963E-4</v>
      </c>
    </row>
    <row r="54" spans="1:11" ht="24">
      <c r="A54" s="24" t="s">
        <v>151</v>
      </c>
      <c r="B54" s="25" t="s">
        <v>275</v>
      </c>
      <c r="C54" s="30" t="s">
        <v>276</v>
      </c>
      <c r="D54" s="28" t="s">
        <v>277</v>
      </c>
      <c r="E54" s="29" t="s">
        <v>212</v>
      </c>
      <c r="F54" s="27">
        <v>2</v>
      </c>
      <c r="G54" s="27">
        <v>0.02</v>
      </c>
      <c r="H54" s="27">
        <v>0.04</v>
      </c>
      <c r="I54" s="27">
        <v>1.7500000000000002E-2</v>
      </c>
      <c r="J54" s="27">
        <v>3.5000000000000003E-2</v>
      </c>
      <c r="K54" s="27">
        <f t="shared" si="0"/>
        <v>-4.9999999999999975E-3</v>
      </c>
    </row>
    <row r="55" spans="1:11" ht="24">
      <c r="A55" s="24" t="s">
        <v>151</v>
      </c>
      <c r="B55" s="25" t="s">
        <v>278</v>
      </c>
      <c r="C55" s="30" t="s">
        <v>279</v>
      </c>
      <c r="D55" s="28" t="s">
        <v>280</v>
      </c>
      <c r="E55" s="29" t="s">
        <v>212</v>
      </c>
      <c r="F55" s="27">
        <v>11</v>
      </c>
      <c r="G55" s="27">
        <v>6.0000000000000001E-3</v>
      </c>
      <c r="H55" s="27">
        <v>6.6000000000000003E-2</v>
      </c>
      <c r="I55" s="27">
        <v>4.4999999999999997E-3</v>
      </c>
      <c r="J55" s="27">
        <v>4.9499999999999995E-2</v>
      </c>
      <c r="K55" s="27">
        <f t="shared" si="0"/>
        <v>-1.6500000000000008E-2</v>
      </c>
    </row>
    <row r="56" spans="1:11" ht="24">
      <c r="A56" s="24" t="s">
        <v>151</v>
      </c>
      <c r="B56" s="25" t="s">
        <v>281</v>
      </c>
      <c r="C56" s="30" t="s">
        <v>282</v>
      </c>
      <c r="D56" s="28" t="s">
        <v>283</v>
      </c>
      <c r="E56" s="29" t="s">
        <v>212</v>
      </c>
      <c r="F56" s="27">
        <v>2</v>
      </c>
      <c r="G56" s="27">
        <v>7.0999999999999994E-2</v>
      </c>
      <c r="H56" s="27">
        <v>0.14199999999999999</v>
      </c>
      <c r="I56" s="27">
        <v>7.0999999999999994E-2</v>
      </c>
      <c r="J56" s="27">
        <v>0.14199999999999999</v>
      </c>
      <c r="K56" s="27">
        <f t="shared" si="0"/>
        <v>0</v>
      </c>
    </row>
    <row r="57" spans="1:11" ht="24">
      <c r="A57" s="24" t="s">
        <v>151</v>
      </c>
      <c r="B57" s="25" t="s">
        <v>284</v>
      </c>
      <c r="C57" s="30" t="s">
        <v>285</v>
      </c>
      <c r="D57" s="28" t="s">
        <v>286</v>
      </c>
      <c r="E57" s="29" t="s">
        <v>212</v>
      </c>
      <c r="F57" s="27">
        <v>11</v>
      </c>
      <c r="G57" s="27">
        <f>L57</f>
        <v>0</v>
      </c>
      <c r="H57" s="27">
        <v>3.85E-2</v>
      </c>
      <c r="I57" s="27">
        <v>3.2399999999999998E-3</v>
      </c>
      <c r="J57" s="27">
        <v>3.5639999999999998E-2</v>
      </c>
      <c r="K57" s="27">
        <f t="shared" si="0"/>
        <v>-2.8600000000000014E-3</v>
      </c>
    </row>
    <row r="58" spans="1:11" ht="24">
      <c r="A58" s="24" t="s">
        <v>151</v>
      </c>
      <c r="B58" s="25" t="s">
        <v>287</v>
      </c>
      <c r="C58" s="30" t="s">
        <v>288</v>
      </c>
      <c r="D58" s="28" t="s">
        <v>289</v>
      </c>
      <c r="E58" s="29" t="s">
        <v>212</v>
      </c>
      <c r="F58" s="27">
        <v>5</v>
      </c>
      <c r="G58" s="27">
        <v>3.15E-2</v>
      </c>
      <c r="H58" s="27">
        <v>0.1575</v>
      </c>
      <c r="I58" s="27">
        <v>2.8000000000000001E-2</v>
      </c>
      <c r="J58" s="27">
        <v>0.14000000000000001</v>
      </c>
      <c r="K58" s="27">
        <f t="shared" si="0"/>
        <v>-1.7499999999999988E-2</v>
      </c>
    </row>
    <row r="59" spans="1:11" ht="24">
      <c r="A59" s="24" t="s">
        <v>151</v>
      </c>
      <c r="B59" s="25" t="s">
        <v>290</v>
      </c>
      <c r="C59" s="30" t="s">
        <v>291</v>
      </c>
      <c r="D59" s="28" t="s">
        <v>292</v>
      </c>
      <c r="E59" s="29" t="s">
        <v>212</v>
      </c>
      <c r="F59" s="27">
        <v>4</v>
      </c>
      <c r="G59" s="27">
        <v>0.01</v>
      </c>
      <c r="H59" s="27">
        <v>0.04</v>
      </c>
      <c r="I59" s="27">
        <v>7.7000000000000002E-3</v>
      </c>
      <c r="J59" s="27">
        <v>3.0800000000000001E-2</v>
      </c>
      <c r="K59" s="27">
        <f t="shared" si="0"/>
        <v>-9.1999999999999998E-3</v>
      </c>
    </row>
    <row r="60" spans="1:11" ht="24">
      <c r="A60" s="24" t="s">
        <v>151</v>
      </c>
      <c r="B60" s="25" t="s">
        <v>293</v>
      </c>
      <c r="C60" s="30" t="s">
        <v>294</v>
      </c>
      <c r="D60" s="28" t="s">
        <v>295</v>
      </c>
      <c r="E60" s="29" t="s">
        <v>212</v>
      </c>
      <c r="F60" s="27">
        <v>1</v>
      </c>
      <c r="G60" s="27">
        <v>6.6E-3</v>
      </c>
      <c r="H60" s="27">
        <v>6.6E-3</v>
      </c>
      <c r="I60" s="27">
        <v>5.0000000000000001E-3</v>
      </c>
      <c r="J60" s="27">
        <v>5.0000000000000001E-3</v>
      </c>
      <c r="K60" s="27">
        <f t="shared" si="0"/>
        <v>-1.5999999999999999E-3</v>
      </c>
    </row>
    <row r="61" spans="1:11" ht="24">
      <c r="A61" s="24" t="s">
        <v>296</v>
      </c>
      <c r="B61" s="25" t="s">
        <v>297</v>
      </c>
      <c r="C61" s="30" t="s">
        <v>298</v>
      </c>
      <c r="D61" s="28" t="s">
        <v>299</v>
      </c>
      <c r="E61" s="29" t="s">
        <v>212</v>
      </c>
      <c r="F61" s="27">
        <v>9</v>
      </c>
      <c r="G61" s="27">
        <v>1.4399999999999999E-3</v>
      </c>
      <c r="H61" s="27">
        <v>1.2959999999999999E-2</v>
      </c>
      <c r="I61" s="27">
        <v>1.4400000000000001E-3</v>
      </c>
      <c r="J61" s="27">
        <v>1.2960000000000001E-2</v>
      </c>
      <c r="K61" s="27">
        <f t="shared" si="0"/>
        <v>0</v>
      </c>
    </row>
    <row r="62" spans="1:11" ht="24">
      <c r="A62" s="24" t="s">
        <v>151</v>
      </c>
      <c r="B62" s="25" t="s">
        <v>300</v>
      </c>
      <c r="C62" s="30" t="s">
        <v>301</v>
      </c>
      <c r="D62" s="28" t="s">
        <v>302</v>
      </c>
      <c r="E62" s="29" t="s">
        <v>208</v>
      </c>
      <c r="F62" s="27">
        <v>3</v>
      </c>
      <c r="G62" s="27">
        <v>5.0000000000000001E-3</v>
      </c>
      <c r="H62" s="27">
        <v>1.4999999999999999E-2</v>
      </c>
      <c r="I62" s="27">
        <v>5.0000000000000001E-3</v>
      </c>
      <c r="J62" s="27">
        <v>1.4999999999999999E-2</v>
      </c>
      <c r="K62" s="27">
        <f t="shared" si="0"/>
        <v>0</v>
      </c>
    </row>
    <row r="63" spans="1:11">
      <c r="A63" s="24" t="s">
        <v>151</v>
      </c>
      <c r="B63" s="25" t="s">
        <v>303</v>
      </c>
      <c r="C63" s="30" t="s">
        <v>304</v>
      </c>
      <c r="D63" s="28" t="s">
        <v>305</v>
      </c>
      <c r="E63" s="29" t="s">
        <v>208</v>
      </c>
      <c r="F63" s="27">
        <v>14</v>
      </c>
      <c r="G63" s="27">
        <v>2.3999999999999998E-4</v>
      </c>
      <c r="H63" s="27">
        <v>3.3599999999999997E-3</v>
      </c>
      <c r="I63" s="27">
        <v>2.2000000000000001E-4</v>
      </c>
      <c r="J63" s="27">
        <v>3.0800000000000003E-3</v>
      </c>
      <c r="K63" s="27">
        <f t="shared" si="0"/>
        <v>-2.7999999999999943E-4</v>
      </c>
    </row>
    <row r="64" spans="1:11">
      <c r="A64" s="24" t="s">
        <v>151</v>
      </c>
      <c r="B64" s="25" t="s">
        <v>306</v>
      </c>
      <c r="C64" s="30" t="s">
        <v>307</v>
      </c>
      <c r="D64" s="28" t="s">
        <v>308</v>
      </c>
      <c r="E64" s="29" t="s">
        <v>208</v>
      </c>
      <c r="F64" s="27">
        <v>1</v>
      </c>
      <c r="G64" s="27">
        <v>2.3999999999999998E-4</v>
      </c>
      <c r="H64" s="27">
        <v>2.3999999999999998E-4</v>
      </c>
      <c r="I64" s="27">
        <v>2.2000000000000001E-4</v>
      </c>
      <c r="J64" s="27">
        <v>2.2000000000000001E-4</v>
      </c>
      <c r="K64" s="27">
        <f t="shared" si="0"/>
        <v>-1.9999999999999971E-5</v>
      </c>
    </row>
    <row r="65" spans="1:11">
      <c r="A65" s="24" t="s">
        <v>151</v>
      </c>
      <c r="B65" s="25" t="s">
        <v>574</v>
      </c>
      <c r="C65" s="30" t="s">
        <v>309</v>
      </c>
      <c r="D65" s="28" t="s">
        <v>310</v>
      </c>
      <c r="E65" s="29" t="s">
        <v>208</v>
      </c>
      <c r="F65" s="27">
        <v>3</v>
      </c>
      <c r="G65" s="27">
        <v>2.3999999999999998E-4</v>
      </c>
      <c r="H65" s="27">
        <v>7.1999999999999994E-4</v>
      </c>
      <c r="I65" s="27">
        <v>2.2000000000000001E-4</v>
      </c>
      <c r="J65" s="27">
        <v>6.6E-4</v>
      </c>
      <c r="K65" s="27">
        <f t="shared" si="0"/>
        <v>-5.9999999999999941E-5</v>
      </c>
    </row>
    <row r="66" spans="1:11">
      <c r="A66" s="24" t="s">
        <v>151</v>
      </c>
      <c r="B66" s="25" t="s">
        <v>311</v>
      </c>
      <c r="C66" s="30" t="s">
        <v>312</v>
      </c>
      <c r="D66" s="28" t="s">
        <v>313</v>
      </c>
      <c r="E66" s="26" t="s">
        <v>234</v>
      </c>
      <c r="F66" s="27">
        <v>1</v>
      </c>
      <c r="G66" s="27">
        <v>2.3999999999999998E-4</v>
      </c>
      <c r="H66" s="27">
        <v>2.3999999999999998E-4</v>
      </c>
      <c r="I66" s="27">
        <v>2.2000000000000001E-4</v>
      </c>
      <c r="J66" s="27">
        <v>2.2000000000000001E-4</v>
      </c>
      <c r="K66" s="27">
        <f t="shared" si="0"/>
        <v>-1.9999999999999971E-5</v>
      </c>
    </row>
    <row r="67" spans="1:11">
      <c r="A67" s="24" t="s">
        <v>151</v>
      </c>
      <c r="B67" s="25" t="s">
        <v>314</v>
      </c>
      <c r="C67" s="30" t="s">
        <v>315</v>
      </c>
      <c r="D67" s="28" t="s">
        <v>316</v>
      </c>
      <c r="E67" s="29" t="s">
        <v>317</v>
      </c>
      <c r="F67" s="27">
        <v>10</v>
      </c>
      <c r="G67" s="27">
        <v>1.9000000000000001E-4</v>
      </c>
      <c r="H67" s="27">
        <v>1.9000000000000002E-3</v>
      </c>
      <c r="I67" s="27">
        <v>1.6000000000000001E-4</v>
      </c>
      <c r="J67" s="27">
        <v>1.6000000000000001E-3</v>
      </c>
      <c r="K67" s="27">
        <f t="shared" ref="K67:K130" si="1">J67-H67</f>
        <v>-3.0000000000000014E-4</v>
      </c>
    </row>
    <row r="68" spans="1:11">
      <c r="A68" s="24" t="s">
        <v>151</v>
      </c>
      <c r="B68" s="25" t="s">
        <v>318</v>
      </c>
      <c r="C68" s="30" t="s">
        <v>319</v>
      </c>
      <c r="D68" s="28" t="s">
        <v>320</v>
      </c>
      <c r="E68" s="29" t="s">
        <v>208</v>
      </c>
      <c r="F68" s="27">
        <v>5</v>
      </c>
      <c r="G68" s="27">
        <v>1.9000000000000001E-4</v>
      </c>
      <c r="H68" s="27">
        <v>9.5000000000000011E-4</v>
      </c>
      <c r="I68" s="27">
        <v>1.6000000000000001E-4</v>
      </c>
      <c r="J68" s="27">
        <v>8.0000000000000004E-4</v>
      </c>
      <c r="K68" s="27">
        <f t="shared" si="1"/>
        <v>-1.5000000000000007E-4</v>
      </c>
    </row>
    <row r="69" spans="1:11">
      <c r="A69" s="24" t="s">
        <v>151</v>
      </c>
      <c r="B69" s="25" t="s">
        <v>321</v>
      </c>
      <c r="C69" s="30" t="s">
        <v>322</v>
      </c>
      <c r="D69" s="28" t="s">
        <v>323</v>
      </c>
      <c r="E69" s="29" t="s">
        <v>208</v>
      </c>
      <c r="F69" s="27">
        <v>2</v>
      </c>
      <c r="G69" s="27">
        <v>1.9000000000000001E-4</v>
      </c>
      <c r="H69" s="27">
        <v>3.8000000000000002E-4</v>
      </c>
      <c r="I69" s="27">
        <v>1.6000000000000001E-4</v>
      </c>
      <c r="J69" s="27">
        <v>3.2000000000000003E-4</v>
      </c>
      <c r="K69" s="27">
        <f t="shared" si="1"/>
        <v>-5.9999999999999995E-5</v>
      </c>
    </row>
    <row r="70" spans="1:11">
      <c r="A70" s="24" t="s">
        <v>151</v>
      </c>
      <c r="B70" s="25" t="s">
        <v>324</v>
      </c>
      <c r="C70" s="30" t="s">
        <v>325</v>
      </c>
      <c r="D70" s="28" t="s">
        <v>326</v>
      </c>
      <c r="E70" s="29" t="s">
        <v>208</v>
      </c>
      <c r="F70" s="27">
        <v>22</v>
      </c>
      <c r="G70" s="27">
        <v>1.9000000000000001E-4</v>
      </c>
      <c r="H70" s="27">
        <v>4.1800000000000006E-3</v>
      </c>
      <c r="I70" s="27">
        <v>1.6000000000000001E-4</v>
      </c>
      <c r="J70" s="27">
        <v>3.5200000000000001E-3</v>
      </c>
      <c r="K70" s="27">
        <f t="shared" si="1"/>
        <v>-6.6000000000000043E-4</v>
      </c>
    </row>
    <row r="71" spans="1:11">
      <c r="A71" s="24" t="s">
        <v>151</v>
      </c>
      <c r="B71" s="25" t="s">
        <v>327</v>
      </c>
      <c r="C71" s="30" t="s">
        <v>328</v>
      </c>
      <c r="D71" s="28" t="s">
        <v>329</v>
      </c>
      <c r="E71" s="29" t="s">
        <v>208</v>
      </c>
      <c r="F71" s="27">
        <v>1</v>
      </c>
      <c r="G71" s="27">
        <f>L71</f>
        <v>0</v>
      </c>
      <c r="H71" s="27">
        <v>1.9000000000000001E-4</v>
      </c>
      <c r="I71" s="27">
        <v>1.6000000000000001E-4</v>
      </c>
      <c r="J71" s="27">
        <v>1.6000000000000001E-4</v>
      </c>
      <c r="K71" s="27">
        <f t="shared" si="1"/>
        <v>-2.9999999999999997E-5</v>
      </c>
    </row>
    <row r="72" spans="1:11">
      <c r="A72" s="24" t="s">
        <v>151</v>
      </c>
      <c r="B72" s="25" t="s">
        <v>330</v>
      </c>
      <c r="C72" s="30" t="s">
        <v>331</v>
      </c>
      <c r="D72" s="28" t="s">
        <v>332</v>
      </c>
      <c r="E72" s="29" t="s">
        <v>208</v>
      </c>
      <c r="F72" s="27">
        <v>1</v>
      </c>
      <c r="G72" s="27">
        <v>1.9000000000000001E-4</v>
      </c>
      <c r="H72" s="27">
        <v>1.9000000000000001E-4</v>
      </c>
      <c r="I72" s="27">
        <v>1.6000000000000001E-4</v>
      </c>
      <c r="J72" s="27">
        <v>1.6000000000000001E-4</v>
      </c>
      <c r="K72" s="27">
        <f t="shared" si="1"/>
        <v>-2.9999999999999997E-5</v>
      </c>
    </row>
    <row r="73" spans="1:11">
      <c r="A73" s="24" t="s">
        <v>151</v>
      </c>
      <c r="B73" s="25" t="s">
        <v>333</v>
      </c>
      <c r="C73" s="30" t="s">
        <v>334</v>
      </c>
      <c r="D73" s="28" t="s">
        <v>335</v>
      </c>
      <c r="E73" s="29" t="s">
        <v>208</v>
      </c>
      <c r="F73" s="27">
        <v>2</v>
      </c>
      <c r="G73" s="27">
        <v>1.9000000000000001E-4</v>
      </c>
      <c r="H73" s="27">
        <v>3.8000000000000002E-4</v>
      </c>
      <c r="I73" s="27">
        <v>1.6000000000000001E-4</v>
      </c>
      <c r="J73" s="27">
        <v>3.2000000000000003E-4</v>
      </c>
      <c r="K73" s="27">
        <f t="shared" si="1"/>
        <v>-5.9999999999999995E-5</v>
      </c>
    </row>
    <row r="74" spans="1:11">
      <c r="A74" s="24" t="s">
        <v>151</v>
      </c>
      <c r="B74" s="25" t="s">
        <v>336</v>
      </c>
      <c r="C74" s="30" t="s">
        <v>337</v>
      </c>
      <c r="D74" s="28" t="s">
        <v>338</v>
      </c>
      <c r="E74" s="29" t="s">
        <v>208</v>
      </c>
      <c r="F74" s="27">
        <v>19</v>
      </c>
      <c r="G74" s="27">
        <v>1.9000000000000001E-4</v>
      </c>
      <c r="H74" s="27">
        <v>3.6100000000000004E-3</v>
      </c>
      <c r="I74" s="27">
        <v>1.6000000000000001E-4</v>
      </c>
      <c r="J74" s="27">
        <v>3.0400000000000002E-3</v>
      </c>
      <c r="K74" s="27">
        <f t="shared" si="1"/>
        <v>-5.7000000000000019E-4</v>
      </c>
    </row>
    <row r="75" spans="1:11">
      <c r="A75" s="24" t="s">
        <v>151</v>
      </c>
      <c r="B75" s="25" t="s">
        <v>339</v>
      </c>
      <c r="C75" s="30" t="s">
        <v>340</v>
      </c>
      <c r="D75" s="28" t="s">
        <v>341</v>
      </c>
      <c r="E75" s="29" t="s">
        <v>234</v>
      </c>
      <c r="F75" s="27">
        <v>1</v>
      </c>
      <c r="G75" s="27">
        <v>1.9000000000000001E-4</v>
      </c>
      <c r="H75" s="27">
        <v>1.9000000000000001E-4</v>
      </c>
      <c r="I75" s="27">
        <v>1.6000000000000001E-4</v>
      </c>
      <c r="J75" s="27">
        <v>1.6000000000000001E-4</v>
      </c>
      <c r="K75" s="27">
        <f t="shared" si="1"/>
        <v>-2.9999999999999997E-5</v>
      </c>
    </row>
    <row r="76" spans="1:11">
      <c r="A76" s="24" t="s">
        <v>151</v>
      </c>
      <c r="B76" s="25" t="s">
        <v>342</v>
      </c>
      <c r="C76" s="30" t="s">
        <v>343</v>
      </c>
      <c r="D76" s="28" t="s">
        <v>344</v>
      </c>
      <c r="E76" s="29" t="s">
        <v>317</v>
      </c>
      <c r="F76" s="27">
        <v>4</v>
      </c>
      <c r="G76" s="27">
        <f>L76</f>
        <v>0</v>
      </c>
      <c r="H76" s="27">
        <v>1.3600000000000001E-3</v>
      </c>
      <c r="I76" s="27">
        <v>3.1E-4</v>
      </c>
      <c r="J76" s="27">
        <v>1.24E-3</v>
      </c>
      <c r="K76" s="27">
        <f t="shared" si="1"/>
        <v>-1.200000000000001E-4</v>
      </c>
    </row>
    <row r="77" spans="1:11">
      <c r="A77" s="24" t="s">
        <v>151</v>
      </c>
      <c r="B77" s="25" t="s">
        <v>345</v>
      </c>
      <c r="C77" s="30" t="s">
        <v>346</v>
      </c>
      <c r="D77" s="28" t="s">
        <v>347</v>
      </c>
      <c r="E77" s="29" t="s">
        <v>208</v>
      </c>
      <c r="F77" s="27">
        <v>3</v>
      </c>
      <c r="G77" s="27">
        <v>2.9E-4</v>
      </c>
      <c r="H77" s="27">
        <v>8.7000000000000001E-4</v>
      </c>
      <c r="I77" s="27">
        <v>2.5999999999999998E-4</v>
      </c>
      <c r="J77" s="27">
        <v>7.7999999999999988E-4</v>
      </c>
      <c r="K77" s="27">
        <f t="shared" si="1"/>
        <v>-9.0000000000000128E-5</v>
      </c>
    </row>
    <row r="78" spans="1:11">
      <c r="A78" s="24" t="s">
        <v>151</v>
      </c>
      <c r="B78" s="25" t="s">
        <v>348</v>
      </c>
      <c r="C78" s="30" t="s">
        <v>349</v>
      </c>
      <c r="D78" s="28" t="s">
        <v>350</v>
      </c>
      <c r="E78" s="29" t="s">
        <v>208</v>
      </c>
      <c r="F78" s="27">
        <v>3</v>
      </c>
      <c r="G78" s="27">
        <v>2.9E-4</v>
      </c>
      <c r="H78" s="27">
        <v>8.7000000000000001E-4</v>
      </c>
      <c r="I78" s="27">
        <v>2.5999999999999998E-4</v>
      </c>
      <c r="J78" s="27">
        <v>7.7999999999999988E-4</v>
      </c>
      <c r="K78" s="27">
        <f t="shared" si="1"/>
        <v>-9.0000000000000128E-5</v>
      </c>
    </row>
    <row r="79" spans="1:11">
      <c r="A79" s="24" t="s">
        <v>296</v>
      </c>
      <c r="B79" s="25" t="s">
        <v>351</v>
      </c>
      <c r="C79" s="30" t="s">
        <v>352</v>
      </c>
      <c r="D79" s="28" t="s">
        <v>353</v>
      </c>
      <c r="E79" s="29" t="s">
        <v>208</v>
      </c>
      <c r="F79" s="27">
        <v>2</v>
      </c>
      <c r="G79" s="27">
        <v>2.9E-4</v>
      </c>
      <c r="H79" s="27">
        <v>5.8E-4</v>
      </c>
      <c r="I79" s="27">
        <v>2.5999999999999998E-4</v>
      </c>
      <c r="J79" s="27">
        <v>5.1999999999999995E-4</v>
      </c>
      <c r="K79" s="27">
        <f t="shared" si="1"/>
        <v>-6.0000000000000049E-5</v>
      </c>
    </row>
    <row r="80" spans="1:11">
      <c r="A80" s="24" t="s">
        <v>151</v>
      </c>
      <c r="B80" s="25" t="s">
        <v>354</v>
      </c>
      <c r="C80" s="30" t="s">
        <v>355</v>
      </c>
      <c r="D80" s="28" t="s">
        <v>356</v>
      </c>
      <c r="E80" s="29" t="s">
        <v>208</v>
      </c>
      <c r="F80" s="27">
        <v>1</v>
      </c>
      <c r="G80" s="27">
        <v>2.9E-4</v>
      </c>
      <c r="H80" s="27">
        <v>2.9E-4</v>
      </c>
      <c r="I80" s="27">
        <v>2.5999999999999998E-4</v>
      </c>
      <c r="J80" s="27">
        <v>2.5999999999999998E-4</v>
      </c>
      <c r="K80" s="27">
        <f t="shared" si="1"/>
        <v>-3.0000000000000024E-5</v>
      </c>
    </row>
    <row r="81" spans="1:11">
      <c r="A81" s="24" t="s">
        <v>151</v>
      </c>
      <c r="B81" s="25" t="s">
        <v>357</v>
      </c>
      <c r="C81" s="30" t="s">
        <v>358</v>
      </c>
      <c r="D81" s="28" t="s">
        <v>359</v>
      </c>
      <c r="E81" s="29" t="s">
        <v>208</v>
      </c>
      <c r="F81" s="27">
        <v>5</v>
      </c>
      <c r="G81" s="27">
        <v>2.9E-4</v>
      </c>
      <c r="H81" s="27">
        <v>1.4499999999999999E-3</v>
      </c>
      <c r="I81" s="27">
        <v>2.5999999999999998E-4</v>
      </c>
      <c r="J81" s="27">
        <v>1.2999999999999999E-3</v>
      </c>
      <c r="K81" s="27">
        <f t="shared" si="1"/>
        <v>-1.4999999999999996E-4</v>
      </c>
    </row>
    <row r="82" spans="1:11">
      <c r="A82" s="24" t="s">
        <v>151</v>
      </c>
      <c r="B82" s="25" t="s">
        <v>360</v>
      </c>
      <c r="C82" s="30" t="s">
        <v>361</v>
      </c>
      <c r="D82" s="28" t="s">
        <v>362</v>
      </c>
      <c r="E82" s="29" t="s">
        <v>208</v>
      </c>
      <c r="F82" s="27">
        <v>1</v>
      </c>
      <c r="G82" s="27">
        <v>2.9E-4</v>
      </c>
      <c r="H82" s="27">
        <v>2.9E-4</v>
      </c>
      <c r="I82" s="27">
        <v>2.5999999999999998E-4</v>
      </c>
      <c r="J82" s="27">
        <v>2.5999999999999998E-4</v>
      </c>
      <c r="K82" s="27">
        <f t="shared" si="1"/>
        <v>-3.0000000000000024E-5</v>
      </c>
    </row>
    <row r="83" spans="1:11">
      <c r="A83" s="24" t="s">
        <v>151</v>
      </c>
      <c r="B83" s="25" t="s">
        <v>363</v>
      </c>
      <c r="C83" s="30" t="s">
        <v>364</v>
      </c>
      <c r="D83" s="28" t="s">
        <v>365</v>
      </c>
      <c r="E83" s="29" t="s">
        <v>208</v>
      </c>
      <c r="F83" s="27">
        <v>1</v>
      </c>
      <c r="G83" s="27">
        <v>2.9E-4</v>
      </c>
      <c r="H83" s="27">
        <v>2.9E-4</v>
      </c>
      <c r="I83" s="27">
        <v>2.5999999999999998E-4</v>
      </c>
      <c r="J83" s="27">
        <v>2.5999999999999998E-4</v>
      </c>
      <c r="K83" s="27">
        <f t="shared" si="1"/>
        <v>-3.0000000000000024E-5</v>
      </c>
    </row>
    <row r="84" spans="1:11">
      <c r="A84" s="24" t="s">
        <v>151</v>
      </c>
      <c r="B84" s="25" t="s">
        <v>366</v>
      </c>
      <c r="C84" s="30" t="s">
        <v>367</v>
      </c>
      <c r="D84" s="28" t="s">
        <v>368</v>
      </c>
      <c r="E84" s="29" t="s">
        <v>208</v>
      </c>
      <c r="F84" s="27">
        <v>1</v>
      </c>
      <c r="G84" s="27">
        <v>2.9E-4</v>
      </c>
      <c r="H84" s="27">
        <v>2.9E-4</v>
      </c>
      <c r="I84" s="27">
        <v>2.5999999999999998E-4</v>
      </c>
      <c r="J84" s="27">
        <v>2.5999999999999998E-4</v>
      </c>
      <c r="K84" s="27">
        <f t="shared" si="1"/>
        <v>-3.0000000000000024E-5</v>
      </c>
    </row>
    <row r="85" spans="1:11">
      <c r="A85" s="24" t="s">
        <v>151</v>
      </c>
      <c r="B85" s="25" t="s">
        <v>369</v>
      </c>
      <c r="C85" s="30" t="s">
        <v>370</v>
      </c>
      <c r="D85" s="28" t="s">
        <v>371</v>
      </c>
      <c r="E85" s="29" t="s">
        <v>208</v>
      </c>
      <c r="F85" s="27">
        <v>1</v>
      </c>
      <c r="G85" s="27">
        <v>2.9E-4</v>
      </c>
      <c r="H85" s="27">
        <v>2.9E-4</v>
      </c>
      <c r="I85" s="27">
        <v>2.5999999999999998E-4</v>
      </c>
      <c r="J85" s="27">
        <v>2.5999999999999998E-4</v>
      </c>
      <c r="K85" s="27">
        <f t="shared" si="1"/>
        <v>-3.0000000000000024E-5</v>
      </c>
    </row>
    <row r="86" spans="1:11">
      <c r="A86" s="24" t="s">
        <v>151</v>
      </c>
      <c r="B86" s="25" t="s">
        <v>372</v>
      </c>
      <c r="C86" s="30" t="s">
        <v>373</v>
      </c>
      <c r="D86" s="28" t="s">
        <v>374</v>
      </c>
      <c r="E86" s="29" t="s">
        <v>208</v>
      </c>
      <c r="F86" s="27">
        <v>1</v>
      </c>
      <c r="G86" s="27">
        <v>2.9E-4</v>
      </c>
      <c r="H86" s="27">
        <v>2.9E-4</v>
      </c>
      <c r="I86" s="27">
        <v>2.5999999999999998E-4</v>
      </c>
      <c r="J86" s="27">
        <v>2.5999999999999998E-4</v>
      </c>
      <c r="K86" s="27">
        <f t="shared" si="1"/>
        <v>-3.0000000000000024E-5</v>
      </c>
    </row>
    <row r="87" spans="1:11">
      <c r="A87" s="24" t="s">
        <v>151</v>
      </c>
      <c r="B87" s="25" t="s">
        <v>375</v>
      </c>
      <c r="C87" s="30" t="s">
        <v>376</v>
      </c>
      <c r="D87" s="28" t="s">
        <v>374</v>
      </c>
      <c r="E87" s="29" t="s">
        <v>208</v>
      </c>
      <c r="F87" s="27">
        <v>4</v>
      </c>
      <c r="G87" s="27">
        <f>L87</f>
        <v>0</v>
      </c>
      <c r="H87" s="27">
        <v>9.2000000000000003E-4</v>
      </c>
      <c r="I87" s="27">
        <v>1.9000000000000001E-4</v>
      </c>
      <c r="J87" s="27">
        <v>7.6000000000000004E-4</v>
      </c>
      <c r="K87" s="27">
        <f t="shared" si="1"/>
        <v>-1.5999999999999999E-4</v>
      </c>
    </row>
    <row r="88" spans="1:11">
      <c r="A88" s="24" t="s">
        <v>151</v>
      </c>
      <c r="B88" s="25" t="s">
        <v>377</v>
      </c>
      <c r="C88" s="30" t="s">
        <v>378</v>
      </c>
      <c r="D88" s="28" t="s">
        <v>379</v>
      </c>
      <c r="E88" s="29" t="s">
        <v>208</v>
      </c>
      <c r="F88" s="27">
        <v>4</v>
      </c>
      <c r="G88" s="27">
        <v>2.3000000000000001E-4</v>
      </c>
      <c r="H88" s="27">
        <v>9.2000000000000003E-4</v>
      </c>
      <c r="I88" s="27">
        <v>1.9000000000000001E-4</v>
      </c>
      <c r="J88" s="27">
        <v>7.6000000000000004E-4</v>
      </c>
      <c r="K88" s="27">
        <f t="shared" si="1"/>
        <v>-1.5999999999999999E-4</v>
      </c>
    </row>
    <row r="89" spans="1:11">
      <c r="A89" s="24" t="s">
        <v>151</v>
      </c>
      <c r="B89" s="25" t="s">
        <v>380</v>
      </c>
      <c r="C89" s="30" t="s">
        <v>381</v>
      </c>
      <c r="D89" s="28" t="s">
        <v>382</v>
      </c>
      <c r="E89" s="29" t="s">
        <v>383</v>
      </c>
      <c r="F89" s="27">
        <v>1</v>
      </c>
      <c r="G89" s="27">
        <v>2.3000000000000001E-4</v>
      </c>
      <c r="H89" s="27">
        <v>2.3000000000000001E-4</v>
      </c>
      <c r="I89" s="27">
        <v>1.9000000000000001E-4</v>
      </c>
      <c r="J89" s="27">
        <v>1.9000000000000001E-4</v>
      </c>
      <c r="K89" s="27">
        <f t="shared" si="1"/>
        <v>-3.9999999999999996E-5</v>
      </c>
    </row>
    <row r="90" spans="1:11">
      <c r="A90" s="24" t="s">
        <v>384</v>
      </c>
      <c r="B90" s="25" t="s">
        <v>385</v>
      </c>
      <c r="C90" s="30" t="s">
        <v>386</v>
      </c>
      <c r="D90" s="28" t="s">
        <v>387</v>
      </c>
      <c r="E90" s="29" t="s">
        <v>208</v>
      </c>
      <c r="F90" s="27">
        <v>4</v>
      </c>
      <c r="G90" s="27">
        <v>2.3000000000000001E-4</v>
      </c>
      <c r="H90" s="27">
        <v>9.2000000000000003E-4</v>
      </c>
      <c r="I90" s="27">
        <v>1.9000000000000001E-4</v>
      </c>
      <c r="J90" s="27">
        <v>7.6000000000000004E-4</v>
      </c>
      <c r="K90" s="27">
        <f t="shared" si="1"/>
        <v>-1.5999999999999999E-4</v>
      </c>
    </row>
    <row r="91" spans="1:11">
      <c r="A91" s="24" t="s">
        <v>151</v>
      </c>
      <c r="B91" s="25" t="s">
        <v>388</v>
      </c>
      <c r="C91" s="30" t="s">
        <v>389</v>
      </c>
      <c r="D91" s="28" t="s">
        <v>390</v>
      </c>
      <c r="E91" s="29" t="s">
        <v>317</v>
      </c>
      <c r="F91" s="27">
        <v>1</v>
      </c>
      <c r="G91" s="27">
        <v>2.3000000000000001E-4</v>
      </c>
      <c r="H91" s="27">
        <v>2.3000000000000001E-4</v>
      </c>
      <c r="I91" s="27">
        <v>1.9000000000000001E-4</v>
      </c>
      <c r="J91" s="27">
        <v>1.9000000000000001E-4</v>
      </c>
      <c r="K91" s="27">
        <f t="shared" si="1"/>
        <v>-3.9999999999999996E-5</v>
      </c>
    </row>
    <row r="92" spans="1:11">
      <c r="A92" s="24" t="s">
        <v>151</v>
      </c>
      <c r="B92" s="25" t="s">
        <v>391</v>
      </c>
      <c r="C92" s="30" t="s">
        <v>392</v>
      </c>
      <c r="D92" s="28" t="s">
        <v>393</v>
      </c>
      <c r="E92" s="29" t="s">
        <v>208</v>
      </c>
      <c r="F92" s="27">
        <v>4</v>
      </c>
      <c r="G92" s="27">
        <v>2.3000000000000001E-4</v>
      </c>
      <c r="H92" s="27">
        <v>9.2000000000000003E-4</v>
      </c>
      <c r="I92" s="27">
        <v>1.9000000000000001E-4</v>
      </c>
      <c r="J92" s="27">
        <v>7.6000000000000004E-4</v>
      </c>
      <c r="K92" s="27">
        <f t="shared" si="1"/>
        <v>-1.5999999999999999E-4</v>
      </c>
    </row>
    <row r="93" spans="1:11">
      <c r="A93" s="24" t="s">
        <v>151</v>
      </c>
      <c r="B93" s="25" t="s">
        <v>394</v>
      </c>
      <c r="C93" s="30" t="s">
        <v>395</v>
      </c>
      <c r="D93" s="31" t="s">
        <v>396</v>
      </c>
      <c r="E93" s="31" t="s">
        <v>397</v>
      </c>
      <c r="F93" s="27">
        <v>2</v>
      </c>
      <c r="G93" s="27">
        <v>2.3000000000000001E-4</v>
      </c>
      <c r="H93" s="27">
        <v>4.6000000000000001E-4</v>
      </c>
      <c r="I93" s="27">
        <v>1.9000000000000001E-4</v>
      </c>
      <c r="J93" s="27">
        <v>3.8000000000000002E-4</v>
      </c>
      <c r="K93" s="27">
        <f t="shared" si="1"/>
        <v>-7.9999999999999993E-5</v>
      </c>
    </row>
    <row r="94" spans="1:11">
      <c r="A94" s="24" t="s">
        <v>151</v>
      </c>
      <c r="B94" s="25" t="s">
        <v>398</v>
      </c>
      <c r="C94" s="30" t="s">
        <v>399</v>
      </c>
      <c r="D94" s="28" t="s">
        <v>400</v>
      </c>
      <c r="E94" s="29" t="s">
        <v>208</v>
      </c>
      <c r="F94" s="27">
        <v>1</v>
      </c>
      <c r="G94" s="27">
        <v>2.3000000000000001E-4</v>
      </c>
      <c r="H94" s="27">
        <v>2.3000000000000001E-4</v>
      </c>
      <c r="I94" s="27">
        <v>1.9000000000000001E-4</v>
      </c>
      <c r="J94" s="27">
        <v>1.9000000000000001E-4</v>
      </c>
      <c r="K94" s="27">
        <f t="shared" si="1"/>
        <v>-3.9999999999999996E-5</v>
      </c>
    </row>
    <row r="95" spans="1:11">
      <c r="A95" s="24" t="s">
        <v>151</v>
      </c>
      <c r="B95" s="25" t="s">
        <v>401</v>
      </c>
      <c r="C95" s="30" t="s">
        <v>402</v>
      </c>
      <c r="D95" s="28" t="s">
        <v>403</v>
      </c>
      <c r="E95" s="29" t="s">
        <v>317</v>
      </c>
      <c r="F95" s="27">
        <v>1</v>
      </c>
      <c r="G95" s="27">
        <v>2.3000000000000001E-4</v>
      </c>
      <c r="H95" s="27">
        <v>2.3000000000000001E-4</v>
      </c>
      <c r="I95" s="27">
        <v>1.9000000000000001E-4</v>
      </c>
      <c r="J95" s="27">
        <v>1.9000000000000001E-4</v>
      </c>
      <c r="K95" s="27">
        <f t="shared" si="1"/>
        <v>-3.9999999999999996E-5</v>
      </c>
    </row>
    <row r="96" spans="1:11">
      <c r="A96" s="24" t="s">
        <v>151</v>
      </c>
      <c r="B96" s="25" t="s">
        <v>404</v>
      </c>
      <c r="C96" s="30" t="s">
        <v>405</v>
      </c>
      <c r="D96" s="28" t="s">
        <v>406</v>
      </c>
      <c r="E96" s="29" t="s">
        <v>208</v>
      </c>
      <c r="F96" s="27">
        <v>1</v>
      </c>
      <c r="G96" s="27">
        <v>2.3000000000000001E-4</v>
      </c>
      <c r="H96" s="27">
        <v>2.3000000000000001E-4</v>
      </c>
      <c r="I96" s="27">
        <v>1.9000000000000001E-4</v>
      </c>
      <c r="J96" s="27">
        <v>1.9000000000000001E-4</v>
      </c>
      <c r="K96" s="27">
        <f t="shared" si="1"/>
        <v>-3.9999999999999996E-5</v>
      </c>
    </row>
    <row r="97" spans="1:11">
      <c r="A97" s="24" t="s">
        <v>151</v>
      </c>
      <c r="B97" s="25" t="s">
        <v>407</v>
      </c>
      <c r="C97" s="30" t="s">
        <v>408</v>
      </c>
      <c r="D97" s="28" t="s">
        <v>409</v>
      </c>
      <c r="E97" s="29" t="s">
        <v>410</v>
      </c>
      <c r="F97" s="27">
        <v>1</v>
      </c>
      <c r="G97" s="27">
        <v>2.3000000000000001E-4</v>
      </c>
      <c r="H97" s="27">
        <v>2.3000000000000001E-4</v>
      </c>
      <c r="I97" s="27">
        <v>1.9000000000000001E-4</v>
      </c>
      <c r="J97" s="27">
        <v>1.9000000000000001E-4</v>
      </c>
      <c r="K97" s="27">
        <f t="shared" si="1"/>
        <v>-3.9999999999999996E-5</v>
      </c>
    </row>
    <row r="98" spans="1:11">
      <c r="A98" s="24" t="s">
        <v>151</v>
      </c>
      <c r="B98" s="25" t="s">
        <v>411</v>
      </c>
      <c r="C98" s="30" t="s">
        <v>412</v>
      </c>
      <c r="D98" s="28" t="s">
        <v>413</v>
      </c>
      <c r="E98" s="29" t="s">
        <v>410</v>
      </c>
      <c r="F98" s="27">
        <v>2</v>
      </c>
      <c r="G98" s="27">
        <v>2.3000000000000001E-4</v>
      </c>
      <c r="H98" s="27">
        <v>4.6000000000000001E-4</v>
      </c>
      <c r="I98" s="27">
        <v>1.9000000000000001E-4</v>
      </c>
      <c r="J98" s="27">
        <v>3.8000000000000002E-4</v>
      </c>
      <c r="K98" s="27">
        <f t="shared" si="1"/>
        <v>-7.9999999999999993E-5</v>
      </c>
    </row>
    <row r="99" spans="1:11">
      <c r="A99" s="24" t="s">
        <v>151</v>
      </c>
      <c r="B99" s="25" t="s">
        <v>414</v>
      </c>
      <c r="C99" s="30" t="s">
        <v>415</v>
      </c>
      <c r="D99" s="28" t="s">
        <v>416</v>
      </c>
      <c r="E99" s="29" t="s">
        <v>208</v>
      </c>
      <c r="F99" s="27">
        <v>2</v>
      </c>
      <c r="G99" s="27">
        <v>2.3000000000000001E-4</v>
      </c>
      <c r="H99" s="27">
        <v>4.6000000000000001E-4</v>
      </c>
      <c r="I99" s="27">
        <v>1.9000000000000001E-4</v>
      </c>
      <c r="J99" s="27">
        <v>3.8000000000000002E-4</v>
      </c>
      <c r="K99" s="27">
        <f t="shared" si="1"/>
        <v>-7.9999999999999993E-5</v>
      </c>
    </row>
    <row r="100" spans="1:11">
      <c r="A100" s="24" t="s">
        <v>151</v>
      </c>
      <c r="B100" s="25" t="s">
        <v>417</v>
      </c>
      <c r="C100" s="30" t="s">
        <v>418</v>
      </c>
      <c r="D100" s="28" t="s">
        <v>419</v>
      </c>
      <c r="E100" s="29" t="s">
        <v>208</v>
      </c>
      <c r="F100" s="27">
        <v>1</v>
      </c>
      <c r="G100" s="27">
        <v>2.3000000000000001E-4</v>
      </c>
      <c r="H100" s="27">
        <v>2.3000000000000001E-4</v>
      </c>
      <c r="I100" s="27">
        <v>1.9000000000000001E-4</v>
      </c>
      <c r="J100" s="27">
        <v>1.9000000000000001E-4</v>
      </c>
      <c r="K100" s="27">
        <f t="shared" si="1"/>
        <v>-3.9999999999999996E-5</v>
      </c>
    </row>
    <row r="101" spans="1:11">
      <c r="A101" s="24" t="s">
        <v>151</v>
      </c>
      <c r="B101" s="25" t="s">
        <v>420</v>
      </c>
      <c r="C101" s="30" t="s">
        <v>421</v>
      </c>
      <c r="D101" s="28" t="s">
        <v>422</v>
      </c>
      <c r="E101" s="29" t="s">
        <v>208</v>
      </c>
      <c r="F101" s="27">
        <v>1</v>
      </c>
      <c r="G101" s="27">
        <v>2.3000000000000001E-4</v>
      </c>
      <c r="H101" s="27">
        <v>2.3000000000000001E-4</v>
      </c>
      <c r="I101" s="27">
        <v>1.9000000000000001E-4</v>
      </c>
      <c r="J101" s="27">
        <v>1.9000000000000001E-4</v>
      </c>
      <c r="K101" s="27">
        <f t="shared" si="1"/>
        <v>-3.9999999999999996E-5</v>
      </c>
    </row>
    <row r="102" spans="1:11">
      <c r="A102" s="24" t="s">
        <v>151</v>
      </c>
      <c r="B102" s="25" t="s">
        <v>423</v>
      </c>
      <c r="C102" s="30" t="s">
        <v>424</v>
      </c>
      <c r="D102" s="28" t="s">
        <v>425</v>
      </c>
      <c r="E102" s="29" t="s">
        <v>317</v>
      </c>
      <c r="F102" s="27">
        <v>1</v>
      </c>
      <c r="G102" s="27">
        <v>2.3000000000000001E-4</v>
      </c>
      <c r="H102" s="27">
        <v>2.3000000000000001E-4</v>
      </c>
      <c r="I102" s="27">
        <v>1.9000000000000001E-4</v>
      </c>
      <c r="J102" s="27">
        <v>1.9000000000000001E-4</v>
      </c>
      <c r="K102" s="27">
        <f t="shared" si="1"/>
        <v>-3.9999999999999996E-5</v>
      </c>
    </row>
    <row r="103" spans="1:11">
      <c r="A103" s="24" t="s">
        <v>151</v>
      </c>
      <c r="B103" s="25" t="s">
        <v>426</v>
      </c>
      <c r="C103" s="30" t="s">
        <v>427</v>
      </c>
      <c r="D103" s="28" t="s">
        <v>428</v>
      </c>
      <c r="E103" s="29" t="s">
        <v>317</v>
      </c>
      <c r="F103" s="27">
        <v>1</v>
      </c>
      <c r="G103" s="27">
        <v>2.3000000000000001E-4</v>
      </c>
      <c r="H103" s="27">
        <v>2.3000000000000001E-4</v>
      </c>
      <c r="I103" s="27">
        <v>1.9000000000000001E-4</v>
      </c>
      <c r="J103" s="27">
        <v>1.9000000000000001E-4</v>
      </c>
      <c r="K103" s="27">
        <f t="shared" si="1"/>
        <v>-3.9999999999999996E-5</v>
      </c>
    </row>
    <row r="104" spans="1:11">
      <c r="A104" s="24" t="s">
        <v>151</v>
      </c>
      <c r="B104" s="25" t="s">
        <v>429</v>
      </c>
      <c r="C104" s="30" t="s">
        <v>430</v>
      </c>
      <c r="D104" s="28" t="s">
        <v>431</v>
      </c>
      <c r="E104" s="29" t="s">
        <v>317</v>
      </c>
      <c r="F104" s="27">
        <v>1</v>
      </c>
      <c r="G104" s="27">
        <v>2.3000000000000001E-4</v>
      </c>
      <c r="H104" s="27">
        <v>2.3000000000000001E-4</v>
      </c>
      <c r="I104" s="27">
        <v>1.9000000000000001E-4</v>
      </c>
      <c r="J104" s="27">
        <v>1.9000000000000001E-4</v>
      </c>
      <c r="K104" s="27">
        <f t="shared" si="1"/>
        <v>-3.9999999999999996E-5</v>
      </c>
    </row>
    <row r="105" spans="1:11">
      <c r="A105" s="24" t="s">
        <v>151</v>
      </c>
      <c r="B105" s="25" t="s">
        <v>432</v>
      </c>
      <c r="C105" s="30" t="s">
        <v>433</v>
      </c>
      <c r="D105" s="28" t="s">
        <v>434</v>
      </c>
      <c r="E105" s="29" t="s">
        <v>208</v>
      </c>
      <c r="F105" s="27">
        <v>1</v>
      </c>
      <c r="G105" s="27">
        <v>2.3000000000000001E-4</v>
      </c>
      <c r="H105" s="27">
        <v>2.3000000000000001E-4</v>
      </c>
      <c r="I105" s="27">
        <v>1.9000000000000001E-4</v>
      </c>
      <c r="J105" s="27">
        <v>1.9000000000000001E-4</v>
      </c>
      <c r="K105" s="27">
        <f t="shared" si="1"/>
        <v>-3.9999999999999996E-5</v>
      </c>
    </row>
    <row r="106" spans="1:11" ht="24">
      <c r="A106" s="44" t="s">
        <v>435</v>
      </c>
      <c r="B106" s="45" t="s">
        <v>436</v>
      </c>
      <c r="C106" s="46" t="s">
        <v>437</v>
      </c>
      <c r="D106" s="50" t="s">
        <v>438</v>
      </c>
      <c r="E106" s="51" t="s">
        <v>439</v>
      </c>
      <c r="F106" s="48">
        <v>1</v>
      </c>
      <c r="G106" s="48">
        <v>0.115</v>
      </c>
      <c r="H106" s="48">
        <v>0.115</v>
      </c>
      <c r="I106" s="48">
        <v>0.115</v>
      </c>
      <c r="J106" s="48">
        <v>0.115</v>
      </c>
      <c r="K106" s="48">
        <f t="shared" si="1"/>
        <v>0</v>
      </c>
    </row>
    <row r="107" spans="1:11" ht="24">
      <c r="A107" s="44" t="s">
        <v>435</v>
      </c>
      <c r="B107" s="45" t="s">
        <v>440</v>
      </c>
      <c r="C107" s="46" t="s">
        <v>441</v>
      </c>
      <c r="D107" s="50" t="s">
        <v>442</v>
      </c>
      <c r="E107" s="51" t="s">
        <v>443</v>
      </c>
      <c r="F107" s="48">
        <v>1</v>
      </c>
      <c r="G107" s="48">
        <f>L107</f>
        <v>0</v>
      </c>
      <c r="H107" s="48">
        <v>0.14799999999999999</v>
      </c>
      <c r="I107" s="48">
        <v>0.20499999999999999</v>
      </c>
      <c r="J107" s="48">
        <v>0.20499999999999999</v>
      </c>
      <c r="K107" s="48">
        <f t="shared" si="1"/>
        <v>5.6999999999999995E-2</v>
      </c>
    </row>
    <row r="108" spans="1:11" ht="24">
      <c r="A108" s="44" t="s">
        <v>435</v>
      </c>
      <c r="B108" s="45" t="s">
        <v>444</v>
      </c>
      <c r="C108" s="46" t="s">
        <v>445</v>
      </c>
      <c r="D108" s="50" t="s">
        <v>446</v>
      </c>
      <c r="E108" s="51" t="s">
        <v>204</v>
      </c>
      <c r="F108" s="48">
        <v>1</v>
      </c>
      <c r="G108" s="48">
        <v>0.113</v>
      </c>
      <c r="H108" s="48">
        <v>0.113</v>
      </c>
      <c r="I108" s="48">
        <v>0.113</v>
      </c>
      <c r="J108" s="48">
        <v>0.113</v>
      </c>
      <c r="K108" s="48">
        <f t="shared" si="1"/>
        <v>0</v>
      </c>
    </row>
    <row r="109" spans="1:11">
      <c r="A109" s="24" t="s">
        <v>435</v>
      </c>
      <c r="B109" s="25" t="s">
        <v>447</v>
      </c>
      <c r="C109" s="30" t="s">
        <v>448</v>
      </c>
      <c r="D109" s="28" t="s">
        <v>449</v>
      </c>
      <c r="E109" s="29" t="s">
        <v>443</v>
      </c>
      <c r="F109" s="27">
        <v>1</v>
      </c>
      <c r="G109" s="27">
        <v>5.7000000000000002E-3</v>
      </c>
      <c r="H109" s="27">
        <v>5.7000000000000002E-3</v>
      </c>
      <c r="I109" s="27">
        <v>5.7000000000000002E-3</v>
      </c>
      <c r="J109" s="27">
        <v>5.7000000000000002E-3</v>
      </c>
      <c r="K109" s="27">
        <f t="shared" si="1"/>
        <v>0</v>
      </c>
    </row>
    <row r="110" spans="1:11" ht="24">
      <c r="A110" s="44" t="s">
        <v>435</v>
      </c>
      <c r="B110" s="45" t="s">
        <v>450</v>
      </c>
      <c r="C110" s="46" t="s">
        <v>451</v>
      </c>
      <c r="D110" s="50" t="s">
        <v>452</v>
      </c>
      <c r="E110" s="51" t="s">
        <v>443</v>
      </c>
      <c r="F110" s="48">
        <v>1</v>
      </c>
      <c r="G110" s="48">
        <v>0.128</v>
      </c>
      <c r="H110" s="48">
        <v>0.128</v>
      </c>
      <c r="I110" s="48">
        <v>0.128</v>
      </c>
      <c r="J110" s="48">
        <v>0.128</v>
      </c>
      <c r="K110" s="48">
        <f t="shared" si="1"/>
        <v>0</v>
      </c>
    </row>
    <row r="111" spans="1:11" ht="24">
      <c r="A111" s="44" t="s">
        <v>453</v>
      </c>
      <c r="B111" s="45" t="s">
        <v>454</v>
      </c>
      <c r="C111" s="46" t="s">
        <v>455</v>
      </c>
      <c r="D111" s="50" t="s">
        <v>456</v>
      </c>
      <c r="E111" s="51" t="s">
        <v>443</v>
      </c>
      <c r="F111" s="48">
        <v>1</v>
      </c>
      <c r="G111" s="48">
        <v>0.2</v>
      </c>
      <c r="H111" s="48">
        <v>0.2</v>
      </c>
      <c r="I111" s="48">
        <v>0.2</v>
      </c>
      <c r="J111" s="48">
        <v>0.2</v>
      </c>
      <c r="K111" s="48">
        <f t="shared" si="1"/>
        <v>0</v>
      </c>
    </row>
    <row r="112" spans="1:11" ht="24">
      <c r="A112" s="44" t="s">
        <v>457</v>
      </c>
      <c r="B112" s="45" t="s">
        <v>458</v>
      </c>
      <c r="C112" s="46" t="s">
        <v>459</v>
      </c>
      <c r="D112" s="50" t="s">
        <v>460</v>
      </c>
      <c r="E112" s="51" t="s">
        <v>461</v>
      </c>
      <c r="F112" s="48">
        <v>2</v>
      </c>
      <c r="G112" s="48">
        <v>1.6</v>
      </c>
      <c r="H112" s="48">
        <v>3.2</v>
      </c>
      <c r="I112" s="48">
        <v>1.66</v>
      </c>
      <c r="J112" s="48">
        <v>3.32</v>
      </c>
      <c r="K112" s="48">
        <f t="shared" si="1"/>
        <v>0.11999999999999966</v>
      </c>
    </row>
    <row r="113" spans="1:11" ht="24">
      <c r="A113" s="44" t="s">
        <v>118</v>
      </c>
      <c r="B113" s="45" t="s">
        <v>462</v>
      </c>
      <c r="C113" s="46" t="s">
        <v>463</v>
      </c>
      <c r="D113" s="52" t="s">
        <v>464</v>
      </c>
      <c r="E113" s="52" t="s">
        <v>80</v>
      </c>
      <c r="F113" s="48">
        <v>2</v>
      </c>
      <c r="G113" s="48">
        <v>3.4000000000000002E-2</v>
      </c>
      <c r="H113" s="48">
        <v>6.8000000000000005E-2</v>
      </c>
      <c r="I113" s="48">
        <v>3.2800000000000003E-2</v>
      </c>
      <c r="J113" s="48">
        <v>6.5600000000000006E-2</v>
      </c>
      <c r="K113" s="48">
        <f t="shared" si="1"/>
        <v>-2.3999999999999994E-3</v>
      </c>
    </row>
    <row r="114" spans="1:11" ht="24">
      <c r="A114" s="44" t="s">
        <v>118</v>
      </c>
      <c r="B114" s="45" t="s">
        <v>465</v>
      </c>
      <c r="C114" s="46" t="s">
        <v>466</v>
      </c>
      <c r="D114" s="52" t="s">
        <v>465</v>
      </c>
      <c r="E114" s="52" t="s">
        <v>80</v>
      </c>
      <c r="F114" s="48">
        <v>1</v>
      </c>
      <c r="G114" s="48">
        <v>0.34</v>
      </c>
      <c r="H114" s="48">
        <v>0.34</v>
      </c>
      <c r="I114" s="48">
        <v>3.2800000000000003E-2</v>
      </c>
      <c r="J114" s="48">
        <v>3.2800000000000003E-2</v>
      </c>
      <c r="K114" s="48">
        <f t="shared" si="1"/>
        <v>-0.30720000000000003</v>
      </c>
    </row>
    <row r="115" spans="1:11" ht="24">
      <c r="A115" s="44" t="s">
        <v>118</v>
      </c>
      <c r="B115" s="45" t="s">
        <v>467</v>
      </c>
      <c r="C115" s="46" t="s">
        <v>468</v>
      </c>
      <c r="D115" s="52" t="s">
        <v>469</v>
      </c>
      <c r="E115" s="52" t="s">
        <v>80</v>
      </c>
      <c r="F115" s="48">
        <v>1</v>
      </c>
      <c r="G115" s="48">
        <v>0.2</v>
      </c>
      <c r="H115" s="48">
        <v>0.2</v>
      </c>
      <c r="I115" s="48">
        <v>0.19400000000000001</v>
      </c>
      <c r="J115" s="48">
        <v>0.19400000000000001</v>
      </c>
      <c r="K115" s="48">
        <f t="shared" si="1"/>
        <v>-6.0000000000000053E-3</v>
      </c>
    </row>
    <row r="116" spans="1:11">
      <c r="A116" s="55" t="s">
        <v>470</v>
      </c>
      <c r="B116" s="65" t="s">
        <v>471</v>
      </c>
      <c r="C116" s="66" t="s">
        <v>472</v>
      </c>
      <c r="D116" s="59" t="s">
        <v>473</v>
      </c>
      <c r="E116" s="60" t="s">
        <v>474</v>
      </c>
      <c r="F116" s="32">
        <v>1</v>
      </c>
      <c r="G116" s="32">
        <v>6.4849999999999991E-2</v>
      </c>
      <c r="H116" s="32">
        <v>6.4849999999999991E-2</v>
      </c>
      <c r="I116" s="32">
        <v>6.4850000000000005E-2</v>
      </c>
      <c r="J116" s="32">
        <v>6.4850000000000005E-2</v>
      </c>
      <c r="K116" s="32">
        <f t="shared" si="1"/>
        <v>0</v>
      </c>
    </row>
    <row r="117" spans="1:11" ht="24">
      <c r="A117" s="24" t="s">
        <v>475</v>
      </c>
      <c r="B117" s="33" t="s">
        <v>476</v>
      </c>
      <c r="C117" s="40" t="s">
        <v>477</v>
      </c>
      <c r="D117" s="34" t="s">
        <v>476</v>
      </c>
      <c r="E117" s="35" t="s">
        <v>478</v>
      </c>
      <c r="F117" s="27">
        <v>1</v>
      </c>
      <c r="G117" s="32">
        <v>3.9700000000000004E-3</v>
      </c>
      <c r="H117" s="32">
        <v>3.9700000000000004E-3</v>
      </c>
      <c r="I117" s="27">
        <v>3.5599999999999998E-3</v>
      </c>
      <c r="J117" s="27">
        <v>3.5599999999999998E-3</v>
      </c>
      <c r="K117" s="27">
        <f t="shared" si="1"/>
        <v>-4.1000000000000064E-4</v>
      </c>
    </row>
    <row r="118" spans="1:11" ht="24">
      <c r="A118" s="44" t="s">
        <v>479</v>
      </c>
      <c r="B118" s="53" t="s">
        <v>480</v>
      </c>
      <c r="C118" s="54" t="s">
        <v>481</v>
      </c>
      <c r="D118" s="52"/>
      <c r="E118" s="52" t="s">
        <v>482</v>
      </c>
      <c r="F118" s="48">
        <v>1</v>
      </c>
      <c r="G118" s="48">
        <f>L118</f>
        <v>0</v>
      </c>
      <c r="H118" s="48">
        <v>0.92</v>
      </c>
      <c r="I118" s="48">
        <v>0.92</v>
      </c>
      <c r="J118" s="48">
        <v>0.92</v>
      </c>
      <c r="K118" s="48">
        <f t="shared" si="1"/>
        <v>0</v>
      </c>
    </row>
    <row r="119" spans="1:11">
      <c r="A119" s="55" t="s">
        <v>483</v>
      </c>
      <c r="B119" s="67" t="s">
        <v>484</v>
      </c>
      <c r="C119" s="68" t="s">
        <v>485</v>
      </c>
      <c r="D119" s="59" t="s">
        <v>486</v>
      </c>
      <c r="E119" s="60" t="s">
        <v>443</v>
      </c>
      <c r="F119" s="32">
        <v>1</v>
      </c>
      <c r="G119" s="32">
        <v>0.7</v>
      </c>
      <c r="H119" s="32">
        <v>0.7</v>
      </c>
      <c r="I119" s="32">
        <v>0.61</v>
      </c>
      <c r="J119" s="32">
        <v>0.61</v>
      </c>
      <c r="K119" s="32">
        <f t="shared" si="1"/>
        <v>-8.9999999999999969E-2</v>
      </c>
    </row>
    <row r="120" spans="1:11">
      <c r="A120" s="55" t="s">
        <v>487</v>
      </c>
      <c r="B120" s="67" t="s">
        <v>488</v>
      </c>
      <c r="C120" s="68" t="s">
        <v>489</v>
      </c>
      <c r="D120" s="59" t="s">
        <v>490</v>
      </c>
      <c r="E120" s="60" t="s">
        <v>443</v>
      </c>
      <c r="F120" s="32">
        <v>1</v>
      </c>
      <c r="G120" s="32">
        <v>1.18</v>
      </c>
      <c r="H120" s="32">
        <v>1.18</v>
      </c>
      <c r="I120" s="32">
        <v>1.03</v>
      </c>
      <c r="J120" s="32">
        <v>1.03</v>
      </c>
      <c r="K120" s="32">
        <f t="shared" si="1"/>
        <v>-0.14999999999999991</v>
      </c>
    </row>
    <row r="121" spans="1:11">
      <c r="A121" s="55" t="s">
        <v>491</v>
      </c>
      <c r="B121" s="67" t="s">
        <v>492</v>
      </c>
      <c r="C121" s="68" t="s">
        <v>493</v>
      </c>
      <c r="D121" s="64" t="s">
        <v>492</v>
      </c>
      <c r="E121" s="60" t="s">
        <v>494</v>
      </c>
      <c r="F121" s="32">
        <v>2</v>
      </c>
      <c r="G121" s="32">
        <v>3.8999999999999998E-3</v>
      </c>
      <c r="H121" s="32">
        <v>7.7999999999999996E-3</v>
      </c>
      <c r="I121" s="32">
        <v>3.7100000000000002E-3</v>
      </c>
      <c r="J121" s="32">
        <v>7.4200000000000004E-3</v>
      </c>
      <c r="K121" s="32">
        <f t="shared" si="1"/>
        <v>-3.7999999999999926E-4</v>
      </c>
    </row>
    <row r="122" spans="1:11">
      <c r="A122" s="55" t="s">
        <v>491</v>
      </c>
      <c r="B122" s="67" t="s">
        <v>495</v>
      </c>
      <c r="C122" s="68" t="s">
        <v>496</v>
      </c>
      <c r="D122" s="64" t="s">
        <v>495</v>
      </c>
      <c r="E122" s="60" t="s">
        <v>443</v>
      </c>
      <c r="F122" s="32">
        <v>1</v>
      </c>
      <c r="G122" s="32">
        <v>7.3300000000000004E-2</v>
      </c>
      <c r="H122" s="32">
        <v>7.3300000000000004E-2</v>
      </c>
      <c r="I122" s="32">
        <v>7.3300000000000004E-2</v>
      </c>
      <c r="J122" s="32">
        <v>7.3300000000000004E-2</v>
      </c>
      <c r="K122" s="32">
        <f t="shared" si="1"/>
        <v>0</v>
      </c>
    </row>
    <row r="123" spans="1:11">
      <c r="A123" s="55" t="s">
        <v>491</v>
      </c>
      <c r="B123" s="67" t="s">
        <v>497</v>
      </c>
      <c r="C123" s="68" t="s">
        <v>498</v>
      </c>
      <c r="D123" s="64" t="s">
        <v>497</v>
      </c>
      <c r="E123" s="60" t="s">
        <v>443</v>
      </c>
      <c r="F123" s="32">
        <v>1</v>
      </c>
      <c r="G123" s="32">
        <v>5.28E-2</v>
      </c>
      <c r="H123" s="32">
        <v>5.28E-2</v>
      </c>
      <c r="I123" s="32">
        <v>5.28E-2</v>
      </c>
      <c r="J123" s="32">
        <v>5.28E-2</v>
      </c>
      <c r="K123" s="32">
        <f t="shared" si="1"/>
        <v>0</v>
      </c>
    </row>
    <row r="124" spans="1:11" ht="36">
      <c r="A124" s="55" t="s">
        <v>491</v>
      </c>
      <c r="B124" s="67" t="s">
        <v>499</v>
      </c>
      <c r="C124" s="68" t="s">
        <v>500</v>
      </c>
      <c r="D124" s="69" t="s">
        <v>501</v>
      </c>
      <c r="E124" s="60" t="s">
        <v>502</v>
      </c>
      <c r="F124" s="32">
        <v>9</v>
      </c>
      <c r="G124" s="32">
        <v>1.0999999999999999E-2</v>
      </c>
      <c r="H124" s="32">
        <v>9.8999999999999991E-2</v>
      </c>
      <c r="I124" s="32">
        <v>1.0999999999999999E-2</v>
      </c>
      <c r="J124" s="32">
        <v>9.8999999999999991E-2</v>
      </c>
      <c r="K124" s="32">
        <f t="shared" si="1"/>
        <v>0</v>
      </c>
    </row>
    <row r="125" spans="1:11">
      <c r="A125" s="55" t="s">
        <v>491</v>
      </c>
      <c r="B125" s="67" t="s">
        <v>503</v>
      </c>
      <c r="C125" s="68" t="s">
        <v>504</v>
      </c>
      <c r="D125" s="64" t="s">
        <v>505</v>
      </c>
      <c r="E125" s="60" t="s">
        <v>443</v>
      </c>
      <c r="F125" s="32">
        <v>1</v>
      </c>
      <c r="G125" s="32">
        <v>1.6479999999999999</v>
      </c>
      <c r="H125" s="32">
        <v>1.6479999999999999</v>
      </c>
      <c r="I125" s="32">
        <v>1.4987999999999999</v>
      </c>
      <c r="J125" s="32">
        <v>1.4987999999999999</v>
      </c>
      <c r="K125" s="32">
        <f t="shared" si="1"/>
        <v>-0.1492</v>
      </c>
    </row>
    <row r="126" spans="1:11">
      <c r="A126" s="55" t="s">
        <v>491</v>
      </c>
      <c r="B126" s="67" t="s">
        <v>506</v>
      </c>
      <c r="C126" s="68" t="s">
        <v>507</v>
      </c>
      <c r="D126" s="64" t="s">
        <v>506</v>
      </c>
      <c r="E126" s="60" t="s">
        <v>443</v>
      </c>
      <c r="F126" s="32">
        <v>1</v>
      </c>
      <c r="G126" s="32">
        <v>0.2666</v>
      </c>
      <c r="H126" s="32">
        <v>0.2666</v>
      </c>
      <c r="I126" s="32">
        <v>0.2424</v>
      </c>
      <c r="J126" s="32">
        <v>0.2424</v>
      </c>
      <c r="K126" s="32">
        <f t="shared" si="1"/>
        <v>-2.4199999999999999E-2</v>
      </c>
    </row>
    <row r="127" spans="1:11">
      <c r="A127" s="24" t="s">
        <v>491</v>
      </c>
      <c r="B127" s="36" t="s">
        <v>508</v>
      </c>
      <c r="C127" s="41" t="s">
        <v>509</v>
      </c>
      <c r="D127" s="31" t="s">
        <v>508</v>
      </c>
      <c r="E127" s="29" t="s">
        <v>510</v>
      </c>
      <c r="F127" s="27">
        <v>1</v>
      </c>
      <c r="G127" s="27">
        <v>4.8600000000000004E-2</v>
      </c>
      <c r="H127" s="27">
        <v>4.8600000000000004E-2</v>
      </c>
      <c r="I127" s="27">
        <v>4.8599999999999997E-2</v>
      </c>
      <c r="J127" s="27">
        <v>4.8599999999999997E-2</v>
      </c>
      <c r="K127" s="27">
        <f t="shared" si="1"/>
        <v>0</v>
      </c>
    </row>
    <row r="128" spans="1:11">
      <c r="A128" s="24" t="s">
        <v>491</v>
      </c>
      <c r="B128" s="36" t="s">
        <v>511</v>
      </c>
      <c r="C128" s="41" t="s">
        <v>512</v>
      </c>
      <c r="D128" s="31" t="s">
        <v>511</v>
      </c>
      <c r="E128" s="29" t="s">
        <v>510</v>
      </c>
      <c r="F128" s="27">
        <v>1</v>
      </c>
      <c r="G128" s="27">
        <v>3.3000000000000002E-2</v>
      </c>
      <c r="H128" s="27">
        <v>3.3000000000000002E-2</v>
      </c>
      <c r="I128" s="27">
        <v>3.3000000000000002E-2</v>
      </c>
      <c r="J128" s="27">
        <v>3.3000000000000002E-2</v>
      </c>
      <c r="K128" s="27">
        <f t="shared" si="1"/>
        <v>0</v>
      </c>
    </row>
    <row r="129" spans="1:11">
      <c r="A129" s="24" t="s">
        <v>491</v>
      </c>
      <c r="B129" s="36" t="s">
        <v>513</v>
      </c>
      <c r="C129" s="41" t="s">
        <v>514</v>
      </c>
      <c r="D129" s="31"/>
      <c r="E129" s="31" t="s">
        <v>510</v>
      </c>
      <c r="F129" s="27">
        <v>1</v>
      </c>
      <c r="G129" s="27">
        <v>0.2</v>
      </c>
      <c r="H129" s="27">
        <v>0.2</v>
      </c>
      <c r="I129" s="27">
        <v>0.22600000000000001</v>
      </c>
      <c r="J129" s="27">
        <v>0.22600000000000001</v>
      </c>
      <c r="K129" s="27">
        <f t="shared" si="1"/>
        <v>2.5999999999999995E-2</v>
      </c>
    </row>
    <row r="130" spans="1:11">
      <c r="A130" s="24" t="s">
        <v>491</v>
      </c>
      <c r="B130" s="36" t="s">
        <v>515</v>
      </c>
      <c r="C130" s="41" t="s">
        <v>516</v>
      </c>
      <c r="D130" s="31" t="s">
        <v>515</v>
      </c>
      <c r="E130" s="29" t="s">
        <v>510</v>
      </c>
      <c r="F130" s="27">
        <v>1</v>
      </c>
      <c r="G130" s="27">
        <v>5.0000000000000001E-3</v>
      </c>
      <c r="H130" s="27">
        <v>5.0000000000000001E-3</v>
      </c>
      <c r="I130" s="27">
        <v>5.0000000000000001E-3</v>
      </c>
      <c r="J130" s="27">
        <v>5.0000000000000001E-3</v>
      </c>
      <c r="K130" s="27">
        <f t="shared" si="1"/>
        <v>0</v>
      </c>
    </row>
    <row r="131" spans="1:11" ht="24">
      <c r="A131" s="55" t="s">
        <v>475</v>
      </c>
      <c r="B131" s="67" t="s">
        <v>517</v>
      </c>
      <c r="C131" s="70" t="s">
        <v>518</v>
      </c>
      <c r="D131" s="67" t="s">
        <v>517</v>
      </c>
      <c r="E131" s="60" t="s">
        <v>519</v>
      </c>
      <c r="F131" s="32">
        <v>1</v>
      </c>
      <c r="G131" s="32">
        <v>1.6000000000000001E-3</v>
      </c>
      <c r="H131" s="32">
        <v>1.6000000000000001E-3</v>
      </c>
      <c r="I131" s="32">
        <v>1.6000000000000001E-3</v>
      </c>
      <c r="J131" s="32">
        <v>1.6000000000000001E-3</v>
      </c>
      <c r="K131" s="32">
        <f t="shared" ref="K131:K146" si="2">J131-H131</f>
        <v>0</v>
      </c>
    </row>
    <row r="132" spans="1:11" ht="24">
      <c r="A132" s="55" t="s">
        <v>475</v>
      </c>
      <c r="B132" s="67" t="s">
        <v>520</v>
      </c>
      <c r="C132" s="70" t="s">
        <v>521</v>
      </c>
      <c r="D132" s="67" t="s">
        <v>520</v>
      </c>
      <c r="E132" s="60" t="s">
        <v>522</v>
      </c>
      <c r="F132" s="32">
        <v>2</v>
      </c>
      <c r="G132" s="32">
        <v>6.1999999999999998E-3</v>
      </c>
      <c r="H132" s="32">
        <v>1.24E-2</v>
      </c>
      <c r="I132" s="32">
        <v>6.1999999999999998E-3</v>
      </c>
      <c r="J132" s="32">
        <v>1.24E-2</v>
      </c>
      <c r="K132" s="32">
        <f t="shared" si="2"/>
        <v>0</v>
      </c>
    </row>
    <row r="133" spans="1:11" ht="24">
      <c r="A133" s="55" t="s">
        <v>475</v>
      </c>
      <c r="B133" s="67" t="s">
        <v>523</v>
      </c>
      <c r="C133" s="70" t="s">
        <v>524</v>
      </c>
      <c r="D133" s="64" t="s">
        <v>525</v>
      </c>
      <c r="E133" s="60" t="s">
        <v>522</v>
      </c>
      <c r="F133" s="74">
        <f>1/10+1/360</f>
        <v>0.10277777777777779</v>
      </c>
      <c r="G133" s="32">
        <v>2.2000000000000001E-3</v>
      </c>
      <c r="H133" s="32">
        <v>2.2611111111111115E-4</v>
      </c>
      <c r="I133" s="32">
        <v>2.2000000000000001E-3</v>
      </c>
      <c r="J133" s="32">
        <v>2.2611111111111115E-4</v>
      </c>
      <c r="K133" s="32">
        <f t="shared" si="2"/>
        <v>0</v>
      </c>
    </row>
    <row r="134" spans="1:11" ht="24">
      <c r="A134" s="55" t="s">
        <v>475</v>
      </c>
      <c r="B134" s="67" t="s">
        <v>526</v>
      </c>
      <c r="C134" s="70" t="s">
        <v>527</v>
      </c>
      <c r="D134" s="64" t="s">
        <v>528</v>
      </c>
      <c r="E134" s="60" t="s">
        <v>529</v>
      </c>
      <c r="F134" s="74">
        <v>0.1</v>
      </c>
      <c r="G134" s="32">
        <v>0</v>
      </c>
      <c r="H134" s="32">
        <v>0</v>
      </c>
      <c r="I134" s="32">
        <v>1.43E-2</v>
      </c>
      <c r="J134" s="32">
        <v>1.4300000000000001E-3</v>
      </c>
      <c r="K134" s="32">
        <f t="shared" si="2"/>
        <v>1.4300000000000001E-3</v>
      </c>
    </row>
    <row r="135" spans="1:11">
      <c r="A135" s="55" t="s">
        <v>475</v>
      </c>
      <c r="B135" s="67" t="s">
        <v>530</v>
      </c>
      <c r="C135" s="70" t="s">
        <v>531</v>
      </c>
      <c r="D135" s="75" t="str">
        <f>B135</f>
        <v>510.01021.005</v>
      </c>
      <c r="E135" s="73" t="s">
        <v>532</v>
      </c>
      <c r="F135" s="32">
        <v>1</v>
      </c>
      <c r="G135" s="32">
        <v>4.4999999999999997E-3</v>
      </c>
      <c r="H135" s="32">
        <v>4.4999999999999997E-3</v>
      </c>
      <c r="I135" s="32">
        <v>4.4999999999999997E-3</v>
      </c>
      <c r="J135" s="32">
        <v>4.4999999999999997E-3</v>
      </c>
      <c r="K135" s="32">
        <f t="shared" si="2"/>
        <v>0</v>
      </c>
    </row>
    <row r="136" spans="1:11">
      <c r="A136" s="55" t="s">
        <v>475</v>
      </c>
      <c r="B136" s="67" t="s">
        <v>533</v>
      </c>
      <c r="C136" s="70" t="s">
        <v>534</v>
      </c>
      <c r="D136" s="67" t="s">
        <v>535</v>
      </c>
      <c r="E136" s="73" t="s">
        <v>536</v>
      </c>
      <c r="F136" s="32">
        <v>1</v>
      </c>
      <c r="G136" s="32">
        <v>3.6999999999999998E-2</v>
      </c>
      <c r="H136" s="32">
        <v>3.6999999999999998E-2</v>
      </c>
      <c r="I136" s="32">
        <v>3.6999999999999998E-2</v>
      </c>
      <c r="J136" s="32">
        <v>3.6999999999999998E-2</v>
      </c>
      <c r="K136" s="32">
        <f t="shared" si="2"/>
        <v>0</v>
      </c>
    </row>
    <row r="137" spans="1:11">
      <c r="A137" s="55" t="s">
        <v>537</v>
      </c>
      <c r="B137" s="67" t="s">
        <v>538</v>
      </c>
      <c r="C137" s="70" t="s">
        <v>539</v>
      </c>
      <c r="D137" s="75" t="str">
        <f>B137</f>
        <v>520.02388.005</v>
      </c>
      <c r="E137" s="73" t="s">
        <v>540</v>
      </c>
      <c r="F137" s="76">
        <v>0.1</v>
      </c>
      <c r="G137" s="32">
        <v>1.032</v>
      </c>
      <c r="H137" s="32">
        <v>0.10320000000000001</v>
      </c>
      <c r="I137" s="32">
        <v>1.032</v>
      </c>
      <c r="J137" s="32">
        <v>0.10320000000000001</v>
      </c>
      <c r="K137" s="32">
        <f t="shared" si="2"/>
        <v>0</v>
      </c>
    </row>
    <row r="138" spans="1:11">
      <c r="A138" s="55" t="s">
        <v>537</v>
      </c>
      <c r="B138" s="67" t="s">
        <v>541</v>
      </c>
      <c r="C138" s="70" t="s">
        <v>542</v>
      </c>
      <c r="D138" s="75" t="str">
        <f>B138</f>
        <v>520.02389.005</v>
      </c>
      <c r="E138" s="73" t="s">
        <v>536</v>
      </c>
      <c r="F138" s="76">
        <v>0.2</v>
      </c>
      <c r="G138" s="32">
        <v>0.14799999999999999</v>
      </c>
      <c r="H138" s="32">
        <v>2.9600000000000001E-2</v>
      </c>
      <c r="I138" s="32">
        <v>0.14799999999999999</v>
      </c>
      <c r="J138" s="32">
        <v>2.9600000000000001E-2</v>
      </c>
      <c r="K138" s="32">
        <f t="shared" si="2"/>
        <v>0</v>
      </c>
    </row>
    <row r="139" spans="1:11">
      <c r="A139" s="55" t="s">
        <v>543</v>
      </c>
      <c r="B139" s="67" t="s">
        <v>544</v>
      </c>
      <c r="C139" s="70" t="s">
        <v>545</v>
      </c>
      <c r="D139" s="67" t="s">
        <v>546</v>
      </c>
      <c r="E139" s="73" t="s">
        <v>536</v>
      </c>
      <c r="F139" s="77">
        <v>1</v>
      </c>
      <c r="G139" s="32">
        <v>0.40799999999999997</v>
      </c>
      <c r="H139" s="32">
        <v>0.40799999999999997</v>
      </c>
      <c r="I139" s="32">
        <v>0.40799999999999997</v>
      </c>
      <c r="J139" s="32">
        <v>0.40799999999999997</v>
      </c>
      <c r="K139" s="32">
        <f t="shared" si="2"/>
        <v>0</v>
      </c>
    </row>
    <row r="140" spans="1:11">
      <c r="A140" s="24" t="s">
        <v>475</v>
      </c>
      <c r="B140" s="36" t="s">
        <v>547</v>
      </c>
      <c r="C140" s="42" t="s">
        <v>548</v>
      </c>
      <c r="D140" s="37" t="s">
        <v>547</v>
      </c>
      <c r="E140" s="29" t="s">
        <v>549</v>
      </c>
      <c r="F140" s="38">
        <v>2.1999999999999999E-2</v>
      </c>
      <c r="G140" s="27">
        <v>0.24005000000000001</v>
      </c>
      <c r="H140" s="27">
        <v>5.2811000000000004E-3</v>
      </c>
      <c r="I140" s="27">
        <v>0.23524999999999999</v>
      </c>
      <c r="J140" s="27">
        <v>5.1754999999999995E-3</v>
      </c>
      <c r="K140" s="27">
        <f t="shared" si="2"/>
        <v>-1.0560000000000083E-4</v>
      </c>
    </row>
    <row r="141" spans="1:11">
      <c r="A141" s="24"/>
      <c r="B141" s="36"/>
      <c r="C141" s="42" t="s">
        <v>550</v>
      </c>
      <c r="D141" s="37"/>
      <c r="E141" s="29"/>
      <c r="F141" s="38">
        <f>1/320</f>
        <v>3.1250000000000002E-3</v>
      </c>
      <c r="G141" s="27">
        <v>1.02</v>
      </c>
      <c r="H141" s="27">
        <v>3.1875000000000002E-3</v>
      </c>
      <c r="I141" s="27">
        <v>3.1875000000000002E-3</v>
      </c>
      <c r="J141" s="27">
        <v>3.1875000000000002E-3</v>
      </c>
      <c r="K141" s="27">
        <f t="shared" si="2"/>
        <v>0</v>
      </c>
    </row>
    <row r="142" spans="1:11">
      <c r="A142" s="55" t="s">
        <v>537</v>
      </c>
      <c r="B142" s="67" t="s">
        <v>551</v>
      </c>
      <c r="C142" s="70" t="s">
        <v>552</v>
      </c>
      <c r="D142" s="71">
        <v>5812191016</v>
      </c>
      <c r="E142" s="60" t="s">
        <v>553</v>
      </c>
      <c r="F142" s="72">
        <f>1/320</f>
        <v>3.1250000000000002E-3</v>
      </c>
      <c r="G142" s="32">
        <v>10.8</v>
      </c>
      <c r="H142" s="32">
        <v>3.3750000000000002E-2</v>
      </c>
      <c r="I142" s="32">
        <v>10.8</v>
      </c>
      <c r="J142" s="32">
        <v>3.3750000000000002E-2</v>
      </c>
      <c r="K142" s="32">
        <f t="shared" si="2"/>
        <v>0</v>
      </c>
    </row>
    <row r="143" spans="1:11">
      <c r="A143" s="55" t="s">
        <v>554</v>
      </c>
      <c r="B143" s="67" t="s">
        <v>555</v>
      </c>
      <c r="C143" s="68" t="s">
        <v>556</v>
      </c>
      <c r="D143" s="67"/>
      <c r="E143" s="73" t="s">
        <v>557</v>
      </c>
      <c r="F143" s="32">
        <v>1</v>
      </c>
      <c r="G143" s="32">
        <v>0</v>
      </c>
      <c r="H143" s="32">
        <v>0</v>
      </c>
      <c r="I143" s="32">
        <v>0</v>
      </c>
      <c r="J143" s="32">
        <v>0</v>
      </c>
      <c r="K143" s="32">
        <f t="shared" si="2"/>
        <v>0</v>
      </c>
    </row>
    <row r="144" spans="1:11" ht="24">
      <c r="A144" s="55" t="s">
        <v>554</v>
      </c>
      <c r="B144" s="67" t="s">
        <v>558</v>
      </c>
      <c r="C144" s="68" t="s">
        <v>559</v>
      </c>
      <c r="D144" s="67"/>
      <c r="E144" s="73" t="s">
        <v>557</v>
      </c>
      <c r="F144" s="32">
        <v>1</v>
      </c>
      <c r="G144" s="32">
        <v>2.39</v>
      </c>
      <c r="H144" s="32">
        <v>2.39</v>
      </c>
      <c r="I144" s="32">
        <v>2.39</v>
      </c>
      <c r="J144" s="32">
        <v>2.39</v>
      </c>
      <c r="K144" s="32">
        <f t="shared" si="2"/>
        <v>0</v>
      </c>
    </row>
    <row r="145" spans="1:11" ht="24">
      <c r="A145" s="55" t="s">
        <v>560</v>
      </c>
      <c r="B145" s="67" t="s">
        <v>561</v>
      </c>
      <c r="C145" s="68" t="s">
        <v>562</v>
      </c>
      <c r="D145" s="67"/>
      <c r="E145" s="73" t="s">
        <v>557</v>
      </c>
      <c r="F145" s="32">
        <v>1</v>
      </c>
      <c r="G145" s="32">
        <v>0</v>
      </c>
      <c r="H145" s="32">
        <v>0</v>
      </c>
      <c r="I145" s="32">
        <v>0</v>
      </c>
      <c r="J145" s="32">
        <v>0</v>
      </c>
      <c r="K145" s="32">
        <f t="shared" si="2"/>
        <v>0</v>
      </c>
    </row>
    <row r="146" spans="1:11" ht="24">
      <c r="A146" s="55" t="s">
        <v>560</v>
      </c>
      <c r="B146" s="67" t="s">
        <v>563</v>
      </c>
      <c r="C146" s="68" t="s">
        <v>564</v>
      </c>
      <c r="D146" s="67"/>
      <c r="E146" s="73" t="s">
        <v>557</v>
      </c>
      <c r="F146" s="32">
        <v>1</v>
      </c>
      <c r="G146" s="32">
        <v>13.39</v>
      </c>
      <c r="H146" s="32">
        <v>13.39</v>
      </c>
      <c r="I146" s="32">
        <v>13.39</v>
      </c>
      <c r="J146" s="32">
        <v>13.39</v>
      </c>
      <c r="K146" s="32">
        <f t="shared" si="2"/>
        <v>0</v>
      </c>
    </row>
    <row r="147" spans="1:11">
      <c r="G147" s="10" t="s">
        <v>565</v>
      </c>
      <c r="H147" s="10">
        <f>SUM(H2:H146)</f>
        <v>45.859624711111096</v>
      </c>
      <c r="J147" s="10">
        <f>SUM(J2:J146)</f>
        <v>44.979403111111118</v>
      </c>
      <c r="K147" s="10">
        <f>H147-J147</f>
        <v>0.8802215999999774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68"/>
  <sheetViews>
    <sheetView workbookViewId="0">
      <selection activeCell="C33" sqref="C33"/>
    </sheetView>
  </sheetViews>
  <sheetFormatPr defaultColWidth="11" defaultRowHeight="13.5"/>
  <cols>
    <col min="1" max="1" width="11.5" style="79" customWidth="1"/>
    <col min="2" max="2" width="15.5" style="79" customWidth="1"/>
    <col min="3" max="3" width="45.25" style="79" customWidth="1"/>
    <col min="4" max="5" width="8.625" style="79" customWidth="1"/>
    <col min="6" max="6" width="11.125" style="79" customWidth="1"/>
    <col min="7" max="8" width="8.625" style="79" customWidth="1"/>
    <col min="9" max="10" width="11.125" style="79" customWidth="1"/>
    <col min="11" max="11" width="27.125" style="79" customWidth="1"/>
    <col min="12" max="12" width="17.875" style="80" customWidth="1"/>
    <col min="13" max="13" width="28.125" style="80" customWidth="1"/>
    <col min="14" max="16384" width="11" style="80"/>
  </cols>
  <sheetData>
    <row r="1" spans="1:13" ht="21">
      <c r="A1" s="179" t="s">
        <v>648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25.7" customHeight="1">
      <c r="A2" s="181" t="s">
        <v>581</v>
      </c>
      <c r="B2" s="182" t="s">
        <v>66</v>
      </c>
      <c r="C2" s="182" t="s">
        <v>575</v>
      </c>
      <c r="D2" s="181" t="s">
        <v>585</v>
      </c>
      <c r="E2" s="182"/>
      <c r="F2" s="182"/>
      <c r="G2" s="181" t="s">
        <v>598</v>
      </c>
      <c r="H2" s="182"/>
      <c r="I2" s="182"/>
      <c r="J2" s="191" t="s">
        <v>586</v>
      </c>
      <c r="K2" s="181" t="s">
        <v>576</v>
      </c>
      <c r="L2" s="181" t="s">
        <v>656</v>
      </c>
      <c r="M2" s="189" t="s">
        <v>698</v>
      </c>
    </row>
    <row r="3" spans="1:13" ht="39.6" customHeight="1">
      <c r="A3" s="181"/>
      <c r="B3" s="182"/>
      <c r="C3" s="182"/>
      <c r="D3" s="88" t="s">
        <v>582</v>
      </c>
      <c r="E3" s="88" t="s">
        <v>583</v>
      </c>
      <c r="F3" s="88" t="s">
        <v>584</v>
      </c>
      <c r="G3" s="88" t="s">
        <v>582</v>
      </c>
      <c r="H3" s="88" t="s">
        <v>583</v>
      </c>
      <c r="I3" s="88" t="s">
        <v>584</v>
      </c>
      <c r="J3" s="191"/>
      <c r="K3" s="181"/>
      <c r="L3" s="181"/>
      <c r="M3" s="190"/>
    </row>
    <row r="4" spans="1:13" ht="17.25" customHeight="1">
      <c r="A4" s="176" t="s">
        <v>577</v>
      </c>
      <c r="B4" s="78" t="s">
        <v>649</v>
      </c>
      <c r="C4" s="89" t="s">
        <v>580</v>
      </c>
      <c r="D4" s="87">
        <v>1</v>
      </c>
      <c r="E4" s="82">
        <v>0.625</v>
      </c>
      <c r="F4" s="83">
        <f t="shared" ref="F4:F9" si="0">D4*E4</f>
        <v>0.625</v>
      </c>
      <c r="G4" s="87">
        <v>0</v>
      </c>
      <c r="H4" s="82">
        <v>0</v>
      </c>
      <c r="I4" s="83">
        <f t="shared" ref="I4:I9" si="1">H4*G4</f>
        <v>0</v>
      </c>
      <c r="J4" s="85">
        <f t="shared" ref="J4:J5" si="2">I4-F4</f>
        <v>-0.625</v>
      </c>
      <c r="K4" s="89"/>
      <c r="L4" s="84"/>
      <c r="M4" s="189"/>
    </row>
    <row r="5" spans="1:13" ht="17.25" customHeight="1">
      <c r="A5" s="176"/>
      <c r="B5" s="78" t="s">
        <v>578</v>
      </c>
      <c r="C5" s="89" t="s">
        <v>579</v>
      </c>
      <c r="D5" s="87">
        <v>1</v>
      </c>
      <c r="E5" s="82">
        <v>1.036</v>
      </c>
      <c r="F5" s="83">
        <f t="shared" si="0"/>
        <v>1.036</v>
      </c>
      <c r="G5" s="87">
        <v>0</v>
      </c>
      <c r="H5" s="82">
        <v>0</v>
      </c>
      <c r="I5" s="83">
        <f t="shared" si="1"/>
        <v>0</v>
      </c>
      <c r="J5" s="85">
        <f t="shared" si="2"/>
        <v>-1.036</v>
      </c>
      <c r="K5" s="89"/>
      <c r="L5" s="84"/>
      <c r="M5" s="190"/>
    </row>
    <row r="6" spans="1:13" s="95" customFormat="1" ht="28.35" customHeight="1">
      <c r="A6" s="176"/>
      <c r="B6" s="115" t="s">
        <v>650</v>
      </c>
      <c r="C6" s="97" t="s">
        <v>652</v>
      </c>
      <c r="D6" s="115">
        <v>0</v>
      </c>
      <c r="E6" s="116"/>
      <c r="F6" s="93">
        <f t="shared" si="0"/>
        <v>0</v>
      </c>
      <c r="G6" s="115">
        <v>1</v>
      </c>
      <c r="H6" s="116">
        <v>0.58499999999999996</v>
      </c>
      <c r="I6" s="93">
        <f t="shared" si="1"/>
        <v>0.58499999999999996</v>
      </c>
      <c r="J6" s="127">
        <v>-0.04</v>
      </c>
      <c r="K6" s="97" t="s">
        <v>587</v>
      </c>
      <c r="L6" s="92"/>
      <c r="M6" s="84" t="s">
        <v>691</v>
      </c>
    </row>
    <row r="7" spans="1:13" s="95" customFormat="1" ht="28.35" customHeight="1">
      <c r="A7" s="176"/>
      <c r="B7" s="115" t="s">
        <v>650</v>
      </c>
      <c r="C7" s="97" t="s">
        <v>651</v>
      </c>
      <c r="D7" s="115"/>
      <c r="E7" s="116"/>
      <c r="F7" s="93"/>
      <c r="G7" s="115"/>
      <c r="H7" s="116">
        <v>0.59</v>
      </c>
      <c r="I7" s="93"/>
      <c r="J7" s="127"/>
      <c r="K7" s="97"/>
      <c r="L7" s="92"/>
      <c r="M7" s="84" t="s">
        <v>697</v>
      </c>
    </row>
    <row r="8" spans="1:13" s="95" customFormat="1" ht="28.35" customHeight="1">
      <c r="A8" s="176"/>
      <c r="B8" s="115" t="s">
        <v>650</v>
      </c>
      <c r="C8" s="97" t="s">
        <v>654</v>
      </c>
      <c r="D8" s="115"/>
      <c r="E8" s="116"/>
      <c r="F8" s="93"/>
      <c r="G8" s="115"/>
      <c r="H8" s="116">
        <v>0.92</v>
      </c>
      <c r="I8" s="93"/>
      <c r="J8" s="117"/>
      <c r="K8" s="97"/>
      <c r="L8" s="92"/>
      <c r="M8" s="84" t="s">
        <v>691</v>
      </c>
    </row>
    <row r="9" spans="1:13" s="95" customFormat="1" ht="28.35" customHeight="1">
      <c r="A9" s="176"/>
      <c r="B9" s="115" t="s">
        <v>650</v>
      </c>
      <c r="C9" s="97" t="s">
        <v>653</v>
      </c>
      <c r="D9" s="115">
        <v>0</v>
      </c>
      <c r="E9" s="116"/>
      <c r="F9" s="93">
        <f t="shared" si="0"/>
        <v>0</v>
      </c>
      <c r="G9" s="115">
        <v>1</v>
      </c>
      <c r="H9" s="116">
        <v>0.91</v>
      </c>
      <c r="I9" s="93">
        <f t="shared" si="1"/>
        <v>0.91</v>
      </c>
      <c r="J9" s="127">
        <v>-0.126</v>
      </c>
      <c r="K9" s="97" t="s">
        <v>587</v>
      </c>
      <c r="L9" s="92"/>
      <c r="M9" s="84" t="s">
        <v>697</v>
      </c>
    </row>
    <row r="10" spans="1:13">
      <c r="A10" s="176" t="s">
        <v>591</v>
      </c>
      <c r="B10" s="78" t="s">
        <v>666</v>
      </c>
      <c r="C10" s="81" t="s">
        <v>588</v>
      </c>
      <c r="D10" s="78">
        <v>1</v>
      </c>
      <c r="E10" s="78">
        <v>0.20039000000000001</v>
      </c>
      <c r="F10" s="83">
        <f t="shared" ref="F10" si="3">D10*E10</f>
        <v>0.20039000000000001</v>
      </c>
      <c r="G10" s="78"/>
      <c r="H10" s="78"/>
      <c r="I10" s="78"/>
      <c r="J10" s="78"/>
      <c r="K10" s="89"/>
      <c r="L10" s="84"/>
      <c r="M10" s="84"/>
    </row>
    <row r="11" spans="1:13" s="95" customFormat="1">
      <c r="A11" s="176"/>
      <c r="B11" s="91" t="s">
        <v>590</v>
      </c>
      <c r="C11" s="96" t="s">
        <v>589</v>
      </c>
      <c r="D11" s="91"/>
      <c r="E11" s="91"/>
      <c r="F11" s="91"/>
      <c r="G11" s="91">
        <v>1</v>
      </c>
      <c r="H11" s="91">
        <v>8.5000000000000006E-2</v>
      </c>
      <c r="I11" s="93">
        <f t="shared" ref="I11" si="4">G11*H11</f>
        <v>8.5000000000000006E-2</v>
      </c>
      <c r="J11" s="94">
        <f>I11-F10</f>
        <v>-0.11539000000000001</v>
      </c>
      <c r="K11" s="91"/>
      <c r="L11" s="92" t="s">
        <v>655</v>
      </c>
      <c r="M11" s="84" t="s">
        <v>691</v>
      </c>
    </row>
    <row r="12" spans="1:13">
      <c r="A12" s="176" t="s">
        <v>618</v>
      </c>
      <c r="B12" s="84" t="s">
        <v>592</v>
      </c>
      <c r="C12" s="84" t="s">
        <v>594</v>
      </c>
      <c r="D12" s="84"/>
      <c r="E12" s="84">
        <v>0.10197000000000001</v>
      </c>
      <c r="F12" s="78"/>
      <c r="G12" s="78"/>
      <c r="H12" s="78"/>
      <c r="I12" s="83"/>
      <c r="J12" s="86"/>
      <c r="K12" s="78"/>
      <c r="L12" s="84"/>
      <c r="M12" s="81"/>
    </row>
    <row r="13" spans="1:13">
      <c r="A13" s="176"/>
      <c r="B13" s="84" t="s">
        <v>657</v>
      </c>
      <c r="C13" s="84" t="s">
        <v>595</v>
      </c>
      <c r="D13" s="78">
        <v>2</v>
      </c>
      <c r="E13" s="84">
        <v>3.5299999999999998E-2</v>
      </c>
      <c r="F13" s="83">
        <f t="shared" ref="F13" si="5">D13*E13</f>
        <v>7.0599999999999996E-2</v>
      </c>
      <c r="G13" s="78"/>
      <c r="H13" s="78"/>
      <c r="I13" s="83"/>
      <c r="J13" s="86"/>
      <c r="K13" s="78"/>
      <c r="L13" s="84"/>
      <c r="M13" s="81"/>
    </row>
    <row r="14" spans="1:13">
      <c r="A14" s="176"/>
      <c r="B14" s="84" t="s">
        <v>593</v>
      </c>
      <c r="C14" s="84" t="s">
        <v>596</v>
      </c>
      <c r="D14" s="84"/>
      <c r="E14" s="78"/>
      <c r="F14" s="78"/>
      <c r="G14" s="78"/>
      <c r="H14" s="78"/>
      <c r="I14" s="83"/>
      <c r="J14" s="86"/>
      <c r="K14" s="78"/>
      <c r="L14" s="84"/>
      <c r="M14" s="84"/>
    </row>
    <row r="15" spans="1:13" s="95" customFormat="1">
      <c r="A15" s="176"/>
      <c r="B15" s="91" t="s">
        <v>590</v>
      </c>
      <c r="C15" s="92" t="s">
        <v>597</v>
      </c>
      <c r="D15" s="92"/>
      <c r="E15" s="91"/>
      <c r="F15" s="91"/>
      <c r="G15" s="91">
        <v>2</v>
      </c>
      <c r="H15" s="91">
        <v>1.6E-2</v>
      </c>
      <c r="I15" s="93">
        <f t="shared" ref="I15:I17" si="6">G15*H15</f>
        <v>3.2000000000000001E-2</v>
      </c>
      <c r="J15" s="94">
        <f>I15-F13</f>
        <v>-3.8599999999999995E-2</v>
      </c>
      <c r="K15" s="91"/>
      <c r="L15" s="96" t="s">
        <v>655</v>
      </c>
      <c r="M15" s="84" t="s">
        <v>691</v>
      </c>
    </row>
    <row r="16" spans="1:13">
      <c r="A16" s="176" t="s">
        <v>669</v>
      </c>
      <c r="B16" s="84" t="s">
        <v>658</v>
      </c>
      <c r="C16" s="84" t="s">
        <v>599</v>
      </c>
      <c r="D16" s="84">
        <v>3</v>
      </c>
      <c r="E16" s="78">
        <v>0.06</v>
      </c>
      <c r="F16" s="83">
        <f t="shared" ref="F16" si="7">D16*E16</f>
        <v>0.18</v>
      </c>
      <c r="G16" s="78"/>
      <c r="H16" s="78"/>
      <c r="I16" s="83"/>
      <c r="J16" s="86"/>
      <c r="K16" s="78"/>
      <c r="L16" s="84"/>
      <c r="M16" s="84"/>
    </row>
    <row r="17" spans="1:41" s="95" customFormat="1">
      <c r="A17" s="176"/>
      <c r="B17" s="91" t="s">
        <v>590</v>
      </c>
      <c r="C17" s="92" t="s">
        <v>600</v>
      </c>
      <c r="D17" s="91"/>
      <c r="E17" s="91"/>
      <c r="F17" s="91"/>
      <c r="G17" s="91">
        <v>3</v>
      </c>
      <c r="H17" s="91">
        <v>3.2000000000000001E-2</v>
      </c>
      <c r="I17" s="93">
        <f t="shared" si="6"/>
        <v>9.6000000000000002E-2</v>
      </c>
      <c r="J17" s="94">
        <f>I17-F16</f>
        <v>-8.3999999999999991E-2</v>
      </c>
      <c r="K17" s="91"/>
      <c r="L17" s="92" t="s">
        <v>655</v>
      </c>
      <c r="M17" s="90" t="s">
        <v>692</v>
      </c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</row>
    <row r="18" spans="1:41" s="105" customFormat="1">
      <c r="A18" s="183" t="s">
        <v>611</v>
      </c>
      <c r="B18" s="100" t="s">
        <v>601</v>
      </c>
      <c r="C18" s="100" t="s">
        <v>602</v>
      </c>
      <c r="D18" s="100">
        <v>1</v>
      </c>
      <c r="E18" s="101">
        <v>0.124</v>
      </c>
      <c r="F18" s="102">
        <f t="shared" ref="F18" si="8">D18*E18</f>
        <v>0.124</v>
      </c>
      <c r="G18" s="101"/>
      <c r="H18" s="101"/>
      <c r="I18" s="102"/>
      <c r="J18" s="103"/>
      <c r="K18" s="101"/>
      <c r="L18" s="100"/>
      <c r="M18" s="140" t="s">
        <v>689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s="110" customFormat="1">
      <c r="A19" s="183"/>
      <c r="B19" s="106" t="s">
        <v>605</v>
      </c>
      <c r="C19" s="107" t="s">
        <v>603</v>
      </c>
      <c r="D19" s="106"/>
      <c r="E19" s="106"/>
      <c r="F19" s="106"/>
      <c r="G19" s="106">
        <v>1</v>
      </c>
      <c r="H19" s="106">
        <v>7.2999999999999995E-2</v>
      </c>
      <c r="I19" s="108">
        <f t="shared" ref="I19" si="9">G19*H19</f>
        <v>7.2999999999999995E-2</v>
      </c>
      <c r="J19" s="109">
        <f>I19-F18</f>
        <v>-5.1000000000000004E-2</v>
      </c>
      <c r="K19" s="106"/>
      <c r="L19" s="121" t="s">
        <v>655</v>
      </c>
      <c r="M19" s="140" t="s">
        <v>693</v>
      </c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</row>
    <row r="20" spans="1:41" s="105" customFormat="1">
      <c r="A20" s="183"/>
      <c r="B20" s="101" t="s">
        <v>606</v>
      </c>
      <c r="C20" s="100" t="s">
        <v>609</v>
      </c>
      <c r="D20" s="101"/>
      <c r="E20" s="101"/>
      <c r="F20" s="101"/>
      <c r="G20" s="101"/>
      <c r="H20" s="101">
        <v>0.115</v>
      </c>
      <c r="I20" s="102"/>
      <c r="J20" s="103"/>
      <c r="K20" s="101"/>
      <c r="L20" s="104" t="s">
        <v>655</v>
      </c>
      <c r="M20" s="139" t="s">
        <v>660</v>
      </c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</row>
    <row r="21" spans="1:41" s="105" customFormat="1">
      <c r="A21" s="184" t="s">
        <v>675</v>
      </c>
      <c r="B21" s="100" t="s">
        <v>676</v>
      </c>
      <c r="C21" s="100" t="s">
        <v>677</v>
      </c>
      <c r="D21" s="100"/>
      <c r="E21" s="101"/>
      <c r="F21" s="102">
        <v>0.1</v>
      </c>
      <c r="G21" s="101"/>
      <c r="H21" s="101"/>
      <c r="I21" s="102"/>
      <c r="J21" s="103"/>
      <c r="K21" s="101"/>
      <c r="L21" s="100" t="s">
        <v>655</v>
      </c>
      <c r="M21" s="141" t="s">
        <v>659</v>
      </c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</row>
    <row r="22" spans="1:41" s="110" customFormat="1">
      <c r="A22" s="185"/>
      <c r="B22" s="106" t="s">
        <v>672</v>
      </c>
      <c r="C22" s="121" t="s">
        <v>683</v>
      </c>
      <c r="D22" s="106"/>
      <c r="E22" s="106"/>
      <c r="F22" s="106"/>
      <c r="G22" s="106"/>
      <c r="H22" s="106">
        <v>0.09</v>
      </c>
      <c r="I22" s="108"/>
      <c r="J22" s="109">
        <v>-0.01</v>
      </c>
      <c r="K22" s="106"/>
      <c r="L22" s="121" t="s">
        <v>655</v>
      </c>
      <c r="M22" s="141" t="s">
        <v>661</v>
      </c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s="105" customFormat="1" ht="13.5" customHeight="1">
      <c r="A23" s="184" t="s">
        <v>670</v>
      </c>
      <c r="B23" s="100" t="s">
        <v>671</v>
      </c>
      <c r="C23" s="100" t="s">
        <v>674</v>
      </c>
      <c r="D23" s="101">
        <v>1</v>
      </c>
      <c r="E23" s="101"/>
      <c r="F23" s="101">
        <v>0.25</v>
      </c>
      <c r="G23" s="101"/>
      <c r="H23" s="101"/>
      <c r="I23" s="102"/>
      <c r="J23" s="103"/>
      <c r="K23" s="101"/>
      <c r="L23" s="104" t="s">
        <v>655</v>
      </c>
      <c r="M23" s="14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</row>
    <row r="24" spans="1:41" s="110" customFormat="1">
      <c r="A24" s="185"/>
      <c r="B24" s="107" t="s">
        <v>672</v>
      </c>
      <c r="C24" s="107" t="s">
        <v>673</v>
      </c>
      <c r="D24" s="107"/>
      <c r="E24" s="107"/>
      <c r="F24" s="107"/>
      <c r="G24" s="107"/>
      <c r="H24" s="106">
        <v>0.2</v>
      </c>
      <c r="I24" s="106"/>
      <c r="J24" s="109">
        <v>-0.05</v>
      </c>
      <c r="K24" s="107"/>
      <c r="L24" s="121" t="s">
        <v>655</v>
      </c>
      <c r="M24" s="140" t="s">
        <v>689</v>
      </c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</row>
    <row r="25" spans="1:41">
      <c r="A25" s="183" t="s">
        <v>612</v>
      </c>
      <c r="B25" s="100" t="s">
        <v>604</v>
      </c>
      <c r="C25" s="100" t="s">
        <v>607</v>
      </c>
      <c r="D25" s="100">
        <v>1</v>
      </c>
      <c r="E25" s="101">
        <v>0.248</v>
      </c>
      <c r="F25" s="102">
        <f t="shared" ref="F25" si="10">D25*E25</f>
        <v>0.248</v>
      </c>
      <c r="G25" s="101"/>
      <c r="H25" s="101"/>
      <c r="I25" s="102"/>
      <c r="J25" s="103"/>
      <c r="K25" s="101"/>
      <c r="L25" s="100"/>
      <c r="M25" s="140"/>
    </row>
    <row r="26" spans="1:41" s="126" customFormat="1" ht="17.100000000000001" customHeight="1">
      <c r="A26" s="183"/>
      <c r="B26" s="123" t="s">
        <v>590</v>
      </c>
      <c r="C26" s="124" t="s">
        <v>608</v>
      </c>
      <c r="D26" s="123"/>
      <c r="E26" s="123"/>
      <c r="F26" s="123"/>
      <c r="G26" s="123">
        <v>1</v>
      </c>
      <c r="H26" s="123">
        <v>0.125</v>
      </c>
      <c r="I26" s="125">
        <f t="shared" ref="I26" si="11">G26*H26</f>
        <v>0.125</v>
      </c>
      <c r="J26" s="123">
        <f>I26-F25</f>
        <v>-0.123</v>
      </c>
      <c r="K26" s="123"/>
      <c r="L26" s="124" t="s">
        <v>655</v>
      </c>
      <c r="M26" s="180" t="s">
        <v>689</v>
      </c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</row>
    <row r="27" spans="1:41" s="126" customFormat="1">
      <c r="A27" s="183"/>
      <c r="B27" s="123" t="s">
        <v>606</v>
      </c>
      <c r="C27" s="124" t="s">
        <v>610</v>
      </c>
      <c r="D27" s="123"/>
      <c r="E27" s="123"/>
      <c r="F27" s="123"/>
      <c r="G27" s="123"/>
      <c r="H27" s="123">
        <v>0.17499999999999999</v>
      </c>
      <c r="I27" s="125"/>
      <c r="J27" s="123"/>
      <c r="K27" s="123"/>
      <c r="L27" s="124" t="s">
        <v>655</v>
      </c>
      <c r="M27" s="1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</row>
    <row r="28" spans="1:41" s="105" customFormat="1">
      <c r="A28" s="177" t="s">
        <v>685</v>
      </c>
      <c r="B28" s="101" t="s">
        <v>686</v>
      </c>
      <c r="C28" s="100" t="s">
        <v>687</v>
      </c>
      <c r="D28" s="101"/>
      <c r="E28" s="101"/>
      <c r="F28" s="101"/>
      <c r="G28" s="101"/>
      <c r="H28" s="101"/>
      <c r="I28" s="102"/>
      <c r="J28" s="103"/>
      <c r="K28" s="101"/>
      <c r="L28" s="100"/>
      <c r="M28" s="100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</row>
    <row r="29" spans="1:41" s="122" customFormat="1">
      <c r="A29" s="178"/>
      <c r="B29" s="111" t="s">
        <v>590</v>
      </c>
      <c r="C29" s="112" t="s">
        <v>688</v>
      </c>
      <c r="D29" s="111"/>
      <c r="E29" s="111"/>
      <c r="F29" s="111"/>
      <c r="G29" s="111"/>
      <c r="H29" s="111"/>
      <c r="I29" s="113"/>
      <c r="J29" s="114"/>
      <c r="K29" s="111"/>
      <c r="L29" s="112"/>
      <c r="M29" s="140" t="s">
        <v>689</v>
      </c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</row>
    <row r="30" spans="1:41">
      <c r="A30" s="176" t="s">
        <v>618</v>
      </c>
      <c r="B30" s="84" t="s">
        <v>617</v>
      </c>
      <c r="C30" s="84" t="s">
        <v>614</v>
      </c>
      <c r="D30" s="84"/>
      <c r="E30" s="84"/>
      <c r="F30" s="78"/>
      <c r="G30" s="78"/>
      <c r="H30" s="78"/>
      <c r="I30" s="83"/>
      <c r="J30" s="86"/>
      <c r="K30" s="78"/>
      <c r="L30" s="84"/>
      <c r="M30" s="81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</row>
    <row r="31" spans="1:41">
      <c r="A31" s="176"/>
      <c r="B31" s="84" t="s">
        <v>96</v>
      </c>
      <c r="C31" s="84" t="s">
        <v>615</v>
      </c>
      <c r="D31" s="78"/>
      <c r="E31" s="84"/>
      <c r="F31" s="83"/>
      <c r="G31" s="78"/>
      <c r="H31" s="78"/>
      <c r="I31" s="83"/>
      <c r="J31" s="86"/>
      <c r="K31" s="78"/>
      <c r="L31" s="84"/>
      <c r="M31" s="81"/>
    </row>
    <row r="32" spans="1:41">
      <c r="A32" s="176"/>
      <c r="B32" s="84" t="s">
        <v>613</v>
      </c>
      <c r="C32" s="84" t="s">
        <v>616</v>
      </c>
      <c r="D32" s="84">
        <v>4</v>
      </c>
      <c r="E32" s="78">
        <v>6.3500000000000001E-2</v>
      </c>
      <c r="F32" s="83">
        <f t="shared" ref="F32" si="12">D32*E32</f>
        <v>0.254</v>
      </c>
      <c r="G32" s="78"/>
      <c r="H32" s="78"/>
      <c r="I32" s="83"/>
      <c r="J32" s="86"/>
      <c r="K32" s="78"/>
      <c r="L32" s="84"/>
      <c r="M32" s="86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</row>
    <row r="33" spans="1:13" s="133" customFormat="1">
      <c r="A33" s="176"/>
      <c r="B33" s="129" t="s">
        <v>590</v>
      </c>
      <c r="C33" s="130" t="s">
        <v>742</v>
      </c>
      <c r="D33" s="130"/>
      <c r="E33" s="129"/>
      <c r="F33" s="129"/>
      <c r="G33" s="129">
        <v>4</v>
      </c>
      <c r="H33" s="129">
        <v>0.06</v>
      </c>
      <c r="I33" s="131">
        <f t="shared" ref="I33" si="13">G33*H33</f>
        <v>0.24</v>
      </c>
      <c r="J33" s="132">
        <f>I33-F32</f>
        <v>-1.4000000000000012E-2</v>
      </c>
      <c r="K33" s="129"/>
      <c r="L33" s="130" t="s">
        <v>655</v>
      </c>
      <c r="M33" s="90" t="s">
        <v>694</v>
      </c>
    </row>
    <row r="34" spans="1:13">
      <c r="A34" s="176" t="s">
        <v>627</v>
      </c>
      <c r="B34" s="84" t="s">
        <v>128</v>
      </c>
      <c r="C34" s="84" t="s">
        <v>621</v>
      </c>
      <c r="D34" s="84"/>
      <c r="E34" s="78"/>
      <c r="F34" s="78"/>
      <c r="G34" s="78"/>
      <c r="H34" s="78"/>
      <c r="I34" s="83"/>
      <c r="J34" s="86"/>
      <c r="K34" s="78"/>
      <c r="L34" s="84"/>
      <c r="M34" s="84"/>
    </row>
    <row r="35" spans="1:13">
      <c r="A35" s="176"/>
      <c r="B35" s="84" t="s">
        <v>128</v>
      </c>
      <c r="C35" s="84" t="s">
        <v>622</v>
      </c>
      <c r="D35" s="84"/>
      <c r="E35" s="78"/>
      <c r="F35" s="78"/>
      <c r="G35" s="78"/>
      <c r="H35" s="78"/>
      <c r="I35" s="83"/>
      <c r="J35" s="86"/>
      <c r="K35" s="78"/>
      <c r="L35" s="84"/>
      <c r="M35" s="181"/>
    </row>
    <row r="36" spans="1:13">
      <c r="A36" s="176"/>
      <c r="B36" s="84" t="s">
        <v>619</v>
      </c>
      <c r="C36" s="84" t="s">
        <v>623</v>
      </c>
      <c r="D36" s="84"/>
      <c r="E36" s="78"/>
      <c r="F36" s="78"/>
      <c r="G36" s="78"/>
      <c r="H36" s="78"/>
      <c r="I36" s="83"/>
      <c r="J36" s="86"/>
      <c r="K36" s="78"/>
      <c r="L36" s="84"/>
      <c r="M36" s="181"/>
    </row>
    <row r="37" spans="1:13">
      <c r="A37" s="176"/>
      <c r="B37" s="84" t="s">
        <v>620</v>
      </c>
      <c r="C37" s="84" t="s">
        <v>624</v>
      </c>
      <c r="D37" s="84">
        <v>1</v>
      </c>
      <c r="E37" s="78">
        <v>1.9099999999999999E-2</v>
      </c>
      <c r="F37" s="83">
        <f t="shared" ref="F37" si="14">D37*E37</f>
        <v>1.9099999999999999E-2</v>
      </c>
      <c r="G37" s="78"/>
      <c r="H37" s="78"/>
      <c r="I37" s="83"/>
      <c r="J37" s="86"/>
      <c r="K37" s="78"/>
      <c r="L37" s="84"/>
      <c r="M37" s="84"/>
    </row>
    <row r="38" spans="1:13">
      <c r="A38" s="176"/>
      <c r="B38" s="84" t="s">
        <v>619</v>
      </c>
      <c r="C38" s="84" t="s">
        <v>625</v>
      </c>
      <c r="D38" s="84"/>
      <c r="E38" s="78"/>
      <c r="F38" s="78"/>
      <c r="G38" s="78"/>
      <c r="H38" s="78"/>
      <c r="I38" s="78"/>
      <c r="J38" s="86"/>
      <c r="K38" s="78"/>
      <c r="L38" s="84"/>
      <c r="M38" s="84"/>
    </row>
    <row r="39" spans="1:13" s="95" customFormat="1">
      <c r="A39" s="176"/>
      <c r="B39" s="91" t="s">
        <v>696</v>
      </c>
      <c r="C39" s="92" t="s">
        <v>626</v>
      </c>
      <c r="D39" s="91"/>
      <c r="E39" s="91"/>
      <c r="F39" s="91"/>
      <c r="G39" s="91">
        <v>1</v>
      </c>
      <c r="H39" s="91">
        <v>0.01</v>
      </c>
      <c r="I39" s="93">
        <f t="shared" ref="I39" si="15">G39*H39</f>
        <v>0.01</v>
      </c>
      <c r="J39" s="94">
        <f>I39-F37</f>
        <v>-9.0999999999999987E-3</v>
      </c>
      <c r="K39" s="91"/>
      <c r="L39" s="92" t="s">
        <v>655</v>
      </c>
      <c r="M39" s="84" t="s">
        <v>691</v>
      </c>
    </row>
    <row r="40" spans="1:13">
      <c r="A40" s="176" t="s">
        <v>618</v>
      </c>
      <c r="B40" s="84" t="s">
        <v>628</v>
      </c>
      <c r="C40" s="84" t="s">
        <v>631</v>
      </c>
      <c r="D40" s="84"/>
      <c r="E40" s="78"/>
      <c r="F40" s="78"/>
      <c r="G40" s="78"/>
      <c r="H40" s="78"/>
      <c r="I40" s="78"/>
      <c r="J40" s="86"/>
      <c r="K40" s="78"/>
      <c r="L40" s="84"/>
      <c r="M40" s="84"/>
    </row>
    <row r="41" spans="1:13">
      <c r="A41" s="176"/>
      <c r="B41" s="84" t="s">
        <v>629</v>
      </c>
      <c r="C41" s="84" t="s">
        <v>632</v>
      </c>
      <c r="D41" s="84">
        <v>1</v>
      </c>
      <c r="E41" s="78">
        <v>3.5299999999999998E-2</v>
      </c>
      <c r="F41" s="83">
        <f t="shared" ref="F41" si="16">D41*E41</f>
        <v>3.5299999999999998E-2</v>
      </c>
      <c r="G41" s="78"/>
      <c r="H41" s="78"/>
      <c r="I41" s="78"/>
      <c r="J41" s="86"/>
      <c r="K41" s="78"/>
      <c r="L41" s="84"/>
      <c r="M41" s="84"/>
    </row>
    <row r="42" spans="1:13">
      <c r="A42" s="176"/>
      <c r="B42" s="84" t="s">
        <v>630</v>
      </c>
      <c r="C42" s="84" t="s">
        <v>633</v>
      </c>
      <c r="D42" s="84"/>
      <c r="E42" s="78"/>
      <c r="F42" s="78"/>
      <c r="G42" s="78"/>
      <c r="H42" s="78"/>
      <c r="I42" s="83"/>
      <c r="J42" s="86"/>
      <c r="K42" s="78"/>
      <c r="L42" s="84"/>
      <c r="M42" s="84"/>
    </row>
    <row r="43" spans="1:13" s="95" customFormat="1" ht="12.95" customHeight="1">
      <c r="A43" s="176"/>
      <c r="B43" s="91" t="s">
        <v>590</v>
      </c>
      <c r="C43" s="92" t="s">
        <v>634</v>
      </c>
      <c r="D43" s="91"/>
      <c r="E43" s="91"/>
      <c r="F43" s="91"/>
      <c r="G43" s="128">
        <v>1</v>
      </c>
      <c r="H43" s="128">
        <v>1.6E-2</v>
      </c>
      <c r="I43" s="128">
        <v>1.6E-2</v>
      </c>
      <c r="J43" s="127">
        <v>-1.9300000000000001E-2</v>
      </c>
      <c r="K43" s="91"/>
      <c r="L43" s="92" t="s">
        <v>655</v>
      </c>
      <c r="M43" s="84" t="s">
        <v>691</v>
      </c>
    </row>
    <row r="44" spans="1:13" ht="12.95" customHeight="1">
      <c r="A44" s="192" t="s">
        <v>681</v>
      </c>
      <c r="B44" s="84" t="s">
        <v>678</v>
      </c>
      <c r="C44" s="84" t="s">
        <v>679</v>
      </c>
      <c r="D44" s="78">
        <v>2</v>
      </c>
      <c r="E44" s="78">
        <v>5.5E-2</v>
      </c>
      <c r="F44" s="83">
        <f t="shared" ref="F44:F48" si="17">D44*E44</f>
        <v>0.11</v>
      </c>
      <c r="G44" s="78"/>
      <c r="H44" s="78"/>
      <c r="I44" s="78"/>
      <c r="J44" s="86"/>
      <c r="K44" s="78"/>
      <c r="L44" s="84"/>
      <c r="M44" s="96"/>
    </row>
    <row r="45" spans="1:13" s="95" customFormat="1">
      <c r="A45" s="193"/>
      <c r="B45" s="91" t="s">
        <v>590</v>
      </c>
      <c r="C45" s="97" t="s">
        <v>680</v>
      </c>
      <c r="D45" s="91"/>
      <c r="E45" s="91"/>
      <c r="F45" s="91"/>
      <c r="G45" s="91">
        <v>2</v>
      </c>
      <c r="H45" s="91">
        <v>4.3999999999999997E-2</v>
      </c>
      <c r="I45" s="93">
        <f t="shared" ref="I45" si="18">G45*H45</f>
        <v>8.7999999999999995E-2</v>
      </c>
      <c r="J45" s="94">
        <f>I45-F44</f>
        <v>-2.2000000000000006E-2</v>
      </c>
      <c r="K45" s="91"/>
      <c r="L45" s="92" t="s">
        <v>655</v>
      </c>
      <c r="M45" s="90" t="s">
        <v>691</v>
      </c>
    </row>
    <row r="46" spans="1:13">
      <c r="A46" s="176" t="s">
        <v>646</v>
      </c>
      <c r="B46" s="84" t="s">
        <v>643</v>
      </c>
      <c r="C46" s="84" t="s">
        <v>644</v>
      </c>
      <c r="D46" s="78">
        <v>3</v>
      </c>
      <c r="E46" s="78">
        <v>2.5000000000000001E-2</v>
      </c>
      <c r="F46" s="83">
        <f t="shared" si="17"/>
        <v>7.5000000000000011E-2</v>
      </c>
      <c r="G46" s="78"/>
      <c r="H46" s="78"/>
      <c r="I46" s="78"/>
      <c r="J46" s="86"/>
      <c r="K46" s="78"/>
      <c r="L46" s="84"/>
      <c r="M46" s="96"/>
    </row>
    <row r="47" spans="1:13" s="95" customFormat="1" ht="12.95" customHeight="1">
      <c r="A47" s="188"/>
      <c r="B47" s="91" t="s">
        <v>590</v>
      </c>
      <c r="C47" s="92" t="s">
        <v>645</v>
      </c>
      <c r="D47" s="91"/>
      <c r="E47" s="91"/>
      <c r="F47" s="91"/>
      <c r="G47" s="91">
        <v>3</v>
      </c>
      <c r="H47" s="91">
        <v>2.1700000000000001E-2</v>
      </c>
      <c r="I47" s="93">
        <f>G47*H47</f>
        <v>6.5100000000000005E-2</v>
      </c>
      <c r="J47" s="94">
        <f>I47-F46</f>
        <v>-9.900000000000006E-3</v>
      </c>
      <c r="K47" s="91"/>
      <c r="L47" s="92" t="s">
        <v>655</v>
      </c>
      <c r="M47" s="84" t="s">
        <v>691</v>
      </c>
    </row>
    <row r="48" spans="1:13" ht="16.5" customHeight="1">
      <c r="A48" s="176" t="s">
        <v>647</v>
      </c>
      <c r="B48" s="84" t="s">
        <v>642</v>
      </c>
      <c r="C48" s="84" t="s">
        <v>638</v>
      </c>
      <c r="D48" s="78">
        <v>5</v>
      </c>
      <c r="E48" s="78">
        <v>2.2700000000000001E-2</v>
      </c>
      <c r="F48" s="83">
        <f t="shared" si="17"/>
        <v>0.1135</v>
      </c>
      <c r="G48" s="78"/>
      <c r="H48" s="78"/>
      <c r="I48" s="78"/>
      <c r="J48" s="86"/>
      <c r="K48" s="78"/>
      <c r="L48" s="84"/>
      <c r="M48" s="186" t="s">
        <v>663</v>
      </c>
    </row>
    <row r="49" spans="1:14" s="137" customFormat="1">
      <c r="A49" s="188"/>
      <c r="B49" s="134" t="s">
        <v>590</v>
      </c>
      <c r="C49" s="135" t="s">
        <v>662</v>
      </c>
      <c r="D49" s="134"/>
      <c r="E49" s="134"/>
      <c r="F49" s="134"/>
      <c r="G49" s="134">
        <v>5</v>
      </c>
      <c r="H49" s="134">
        <v>2.2499999999999999E-2</v>
      </c>
      <c r="I49" s="136">
        <f>G49*H49</f>
        <v>0.11249999999999999</v>
      </c>
      <c r="J49" s="134">
        <f>I49-F48</f>
        <v>-1.0000000000000148E-3</v>
      </c>
      <c r="K49" s="134"/>
      <c r="L49" s="135" t="s">
        <v>655</v>
      </c>
      <c r="M49" s="187"/>
      <c r="N49" s="95"/>
    </row>
    <row r="50" spans="1:14">
      <c r="A50" s="176" t="s">
        <v>639</v>
      </c>
      <c r="B50" s="84" t="s">
        <v>664</v>
      </c>
      <c r="C50" s="84" t="s">
        <v>640</v>
      </c>
      <c r="D50" s="78">
        <v>1</v>
      </c>
      <c r="E50" s="78">
        <v>0.14199999999999999</v>
      </c>
      <c r="F50" s="83">
        <f>D50*E50</f>
        <v>0.14199999999999999</v>
      </c>
      <c r="G50" s="78"/>
      <c r="H50" s="78"/>
      <c r="I50" s="78"/>
      <c r="J50" s="86"/>
      <c r="K50" s="78"/>
      <c r="L50" s="84"/>
      <c r="M50" s="84"/>
    </row>
    <row r="51" spans="1:14" s="95" customFormat="1">
      <c r="A51" s="188"/>
      <c r="B51" s="91" t="s">
        <v>590</v>
      </c>
      <c r="C51" s="97" t="s">
        <v>641</v>
      </c>
      <c r="D51" s="98"/>
      <c r="E51" s="92"/>
      <c r="F51" s="93"/>
      <c r="G51" s="91">
        <v>1</v>
      </c>
      <c r="H51" s="98">
        <v>0.129</v>
      </c>
      <c r="I51" s="93">
        <f>G51*H51</f>
        <v>0.129</v>
      </c>
      <c r="J51" s="94">
        <f>I51-F50</f>
        <v>-1.2999999999999984E-2</v>
      </c>
      <c r="K51" s="91"/>
      <c r="L51" s="92" t="s">
        <v>655</v>
      </c>
      <c r="M51" s="84" t="s">
        <v>691</v>
      </c>
    </row>
    <row r="52" spans="1:14">
      <c r="A52" s="176" t="s">
        <v>667</v>
      </c>
      <c r="B52" s="84" t="s">
        <v>684</v>
      </c>
      <c r="C52" s="84" t="s">
        <v>668</v>
      </c>
      <c r="D52" s="78">
        <v>1</v>
      </c>
      <c r="E52" s="78">
        <v>0.25</v>
      </c>
      <c r="F52" s="83">
        <v>0.25</v>
      </c>
      <c r="G52" s="78"/>
      <c r="H52" s="78"/>
      <c r="I52" s="78"/>
      <c r="J52" s="86"/>
      <c r="K52" s="78"/>
      <c r="L52" s="84"/>
      <c r="M52" s="84"/>
    </row>
    <row r="53" spans="1:14" s="95" customFormat="1" ht="27">
      <c r="A53" s="188"/>
      <c r="B53" s="91" t="s">
        <v>590</v>
      </c>
      <c r="C53" s="97" t="s">
        <v>690</v>
      </c>
      <c r="D53" s="98"/>
      <c r="E53" s="92"/>
      <c r="F53" s="93"/>
      <c r="G53" s="91">
        <v>1</v>
      </c>
      <c r="H53" s="98">
        <v>0.152</v>
      </c>
      <c r="I53" s="93">
        <v>0.152</v>
      </c>
      <c r="J53" s="94">
        <v>-9.8000000000000004E-2</v>
      </c>
      <c r="K53" s="91"/>
      <c r="L53" s="92"/>
      <c r="M53" s="84" t="s">
        <v>691</v>
      </c>
    </row>
    <row r="54" spans="1:14">
      <c r="A54" s="176" t="s">
        <v>637</v>
      </c>
      <c r="B54" s="84" t="s">
        <v>665</v>
      </c>
      <c r="C54" s="84" t="s">
        <v>635</v>
      </c>
      <c r="D54" s="78">
        <v>5</v>
      </c>
      <c r="E54" s="78">
        <v>1.5599999999999999E-2</v>
      </c>
      <c r="F54" s="83">
        <f>D54*E54</f>
        <v>7.8E-2</v>
      </c>
      <c r="G54" s="78"/>
      <c r="H54" s="78"/>
      <c r="I54" s="78"/>
      <c r="J54" s="86"/>
      <c r="K54" s="78"/>
      <c r="L54" s="84"/>
      <c r="M54" s="84"/>
    </row>
    <row r="55" spans="1:14" s="95" customFormat="1" ht="14.25" thickBot="1">
      <c r="A55" s="188"/>
      <c r="B55" s="91" t="s">
        <v>695</v>
      </c>
      <c r="C55" s="92" t="s">
        <v>636</v>
      </c>
      <c r="D55" s="91"/>
      <c r="E55" s="91"/>
      <c r="F55" s="91"/>
      <c r="G55" s="91">
        <v>5</v>
      </c>
      <c r="H55" s="91">
        <v>1.4E-2</v>
      </c>
      <c r="I55" s="118">
        <f t="shared" ref="I55" si="19">G55*H55</f>
        <v>7.0000000000000007E-2</v>
      </c>
      <c r="J55" s="119">
        <f>I55-F54</f>
        <v>-7.9999999999999932E-3</v>
      </c>
      <c r="K55" s="91"/>
      <c r="L55" s="92" t="s">
        <v>655</v>
      </c>
      <c r="M55" s="84" t="s">
        <v>691</v>
      </c>
    </row>
    <row r="56" spans="1:14" ht="14.25" thickBot="1">
      <c r="I56" s="120" t="s">
        <v>682</v>
      </c>
      <c r="J56" s="138">
        <v>-0.59728999999999999</v>
      </c>
    </row>
    <row r="63" spans="1:1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</row>
    <row r="64" spans="1:1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</row>
    <row r="65" s="95" customFormat="1"/>
    <row r="66" s="80" customFormat="1" ht="12.95" customHeight="1"/>
    <row r="67" s="95" customFormat="1" ht="12.95" customHeight="1"/>
    <row r="68" s="80" customFormat="1"/>
  </sheetData>
  <mergeCells count="32">
    <mergeCell ref="M48:M49"/>
    <mergeCell ref="A54:A55"/>
    <mergeCell ref="A10:A11"/>
    <mergeCell ref="M2:M3"/>
    <mergeCell ref="M4:M5"/>
    <mergeCell ref="L2:L3"/>
    <mergeCell ref="A2:A3"/>
    <mergeCell ref="J2:J3"/>
    <mergeCell ref="K2:K3"/>
    <mergeCell ref="A52:A53"/>
    <mergeCell ref="A23:A24"/>
    <mergeCell ref="A50:A51"/>
    <mergeCell ref="A40:A43"/>
    <mergeCell ref="A44:A45"/>
    <mergeCell ref="A46:A47"/>
    <mergeCell ref="A48:A49"/>
    <mergeCell ref="A30:A33"/>
    <mergeCell ref="A34:A39"/>
    <mergeCell ref="A28:A29"/>
    <mergeCell ref="A1:M1"/>
    <mergeCell ref="M26:M27"/>
    <mergeCell ref="M35:M36"/>
    <mergeCell ref="C2:C3"/>
    <mergeCell ref="A25:A27"/>
    <mergeCell ref="D2:F2"/>
    <mergeCell ref="G2:I2"/>
    <mergeCell ref="B2:B3"/>
    <mergeCell ref="A21:A22"/>
    <mergeCell ref="A4:A9"/>
    <mergeCell ref="A12:A15"/>
    <mergeCell ref="A18:A20"/>
    <mergeCell ref="A16:A17"/>
  </mergeCells>
  <phoneticPr fontId="1" type="noConversion"/>
  <pageMargins left="0.11811023622047245" right="0.31496062992125984" top="0.35433070866141736" bottom="0.35433070866141736" header="0.11811023622047245" footer="0.11811023622047245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7"/>
  <sheetViews>
    <sheetView workbookViewId="0">
      <selection activeCell="C35" sqref="C35"/>
    </sheetView>
  </sheetViews>
  <sheetFormatPr defaultColWidth="11" defaultRowHeight="13.5"/>
  <cols>
    <col min="1" max="1" width="11.5" style="79" customWidth="1"/>
    <col min="2" max="2" width="15.5" style="79" customWidth="1"/>
    <col min="3" max="3" width="45.25" style="79" customWidth="1"/>
    <col min="4" max="5" width="8.625" style="79" customWidth="1"/>
    <col min="6" max="6" width="11.125" style="79" customWidth="1"/>
    <col min="7" max="8" width="8.625" style="79" customWidth="1"/>
    <col min="9" max="10" width="11.125" style="79" customWidth="1"/>
    <col min="11" max="11" width="27.125" style="79" customWidth="1"/>
    <col min="12" max="12" width="14.875" style="80" customWidth="1"/>
    <col min="13" max="13" width="21.875" style="80" customWidth="1"/>
    <col min="14" max="16384" width="11" style="80"/>
  </cols>
  <sheetData>
    <row r="1" spans="1:13" ht="21">
      <c r="A1" s="194" t="s">
        <v>648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3" ht="25.7" customHeight="1">
      <c r="A2" s="181" t="s">
        <v>581</v>
      </c>
      <c r="B2" s="182" t="s">
        <v>66</v>
      </c>
      <c r="C2" s="182" t="s">
        <v>575</v>
      </c>
      <c r="D2" s="181" t="s">
        <v>585</v>
      </c>
      <c r="E2" s="182"/>
      <c r="F2" s="182"/>
      <c r="G2" s="181" t="s">
        <v>598</v>
      </c>
      <c r="H2" s="182"/>
      <c r="I2" s="182"/>
      <c r="J2" s="191" t="s">
        <v>586</v>
      </c>
      <c r="K2" s="181" t="s">
        <v>13</v>
      </c>
      <c r="L2" s="181" t="s">
        <v>656</v>
      </c>
      <c r="M2" s="189" t="s">
        <v>698</v>
      </c>
    </row>
    <row r="3" spans="1:13" ht="39.6" customHeight="1">
      <c r="A3" s="181"/>
      <c r="B3" s="182"/>
      <c r="C3" s="182"/>
      <c r="D3" s="88" t="s">
        <v>582</v>
      </c>
      <c r="E3" s="88" t="s">
        <v>583</v>
      </c>
      <c r="F3" s="88" t="s">
        <v>584</v>
      </c>
      <c r="G3" s="88" t="s">
        <v>582</v>
      </c>
      <c r="H3" s="88" t="s">
        <v>583</v>
      </c>
      <c r="I3" s="88" t="s">
        <v>584</v>
      </c>
      <c r="J3" s="191"/>
      <c r="K3" s="181"/>
      <c r="L3" s="181"/>
      <c r="M3" s="190"/>
    </row>
    <row r="4" spans="1:13">
      <c r="A4" s="176" t="s">
        <v>646</v>
      </c>
      <c r="B4" s="84" t="s">
        <v>643</v>
      </c>
      <c r="C4" s="84" t="s">
        <v>644</v>
      </c>
      <c r="D4" s="78">
        <v>3</v>
      </c>
      <c r="E4" s="78">
        <v>2.5000000000000001E-2</v>
      </c>
      <c r="F4" s="83">
        <f t="shared" ref="F4" si="0">D4*E4</f>
        <v>7.5000000000000011E-2</v>
      </c>
      <c r="G4" s="78"/>
      <c r="H4" s="78"/>
      <c r="I4" s="78"/>
      <c r="J4" s="86"/>
      <c r="K4" s="78"/>
      <c r="L4" s="84"/>
      <c r="M4" s="96"/>
    </row>
    <row r="5" spans="1:13" s="95" customFormat="1" ht="12.95" customHeight="1">
      <c r="A5" s="188"/>
      <c r="B5" s="91" t="s">
        <v>590</v>
      </c>
      <c r="C5" s="92" t="s">
        <v>645</v>
      </c>
      <c r="D5" s="91"/>
      <c r="E5" s="91"/>
      <c r="F5" s="91"/>
      <c r="G5" s="91">
        <v>3</v>
      </c>
      <c r="H5" s="91">
        <v>2.1700000000000001E-2</v>
      </c>
      <c r="I5" s="93">
        <f>G5*H5</f>
        <v>6.5100000000000005E-2</v>
      </c>
      <c r="J5" s="94">
        <f>I5-F4</f>
        <v>-9.900000000000006E-3</v>
      </c>
      <c r="K5" s="91"/>
      <c r="L5" s="92" t="s">
        <v>655</v>
      </c>
      <c r="M5" s="84" t="s">
        <v>691</v>
      </c>
    </row>
    <row r="7" spans="1:13">
      <c r="J7" s="99"/>
    </row>
  </sheetData>
  <mergeCells count="11">
    <mergeCell ref="A1:K1"/>
    <mergeCell ref="G2:I2"/>
    <mergeCell ref="J2:J3"/>
    <mergeCell ref="K2:K3"/>
    <mergeCell ref="A4:A5"/>
    <mergeCell ref="L2:L3"/>
    <mergeCell ref="M2:M3"/>
    <mergeCell ref="A2:A3"/>
    <mergeCell ref="B2:B3"/>
    <mergeCell ref="C2:C3"/>
    <mergeCell ref="D2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G56"/>
  <sheetViews>
    <sheetView tabSelected="1" workbookViewId="0">
      <selection activeCell="H8" sqref="H8"/>
    </sheetView>
  </sheetViews>
  <sheetFormatPr defaultRowHeight="16.5"/>
  <cols>
    <col min="1" max="1" width="13" bestFit="1" customWidth="1"/>
    <col min="2" max="2" width="7.125" bestFit="1" customWidth="1"/>
    <col min="3" max="3" width="11.75" bestFit="1" customWidth="1"/>
    <col min="4" max="4" width="25.625" bestFit="1" customWidth="1"/>
    <col min="5" max="5" width="5.625" bestFit="1" customWidth="1"/>
    <col min="6" max="6" width="42.75" bestFit="1" customWidth="1"/>
    <col min="7" max="7" width="40.875" style="43" bestFit="1" customWidth="1"/>
  </cols>
  <sheetData>
    <row r="1" spans="1:7" s="80" customFormat="1" ht="57.95" customHeight="1" thickBot="1">
      <c r="A1" s="195" t="s">
        <v>708</v>
      </c>
      <c r="B1" s="196"/>
      <c r="C1" s="197"/>
      <c r="D1" s="197"/>
      <c r="E1" s="197"/>
      <c r="F1" s="198"/>
      <c r="G1" s="161"/>
    </row>
    <row r="2" spans="1:7" s="80" customFormat="1" ht="25.7" customHeight="1">
      <c r="A2" s="190" t="s">
        <v>767</v>
      </c>
      <c r="B2" s="190" t="s">
        <v>805</v>
      </c>
      <c r="C2" s="199" t="s">
        <v>771</v>
      </c>
      <c r="D2" s="199" t="s">
        <v>782</v>
      </c>
      <c r="E2" s="201" t="s">
        <v>804</v>
      </c>
      <c r="F2" s="200" t="s">
        <v>740</v>
      </c>
      <c r="G2" s="192" t="s">
        <v>810</v>
      </c>
    </row>
    <row r="3" spans="1:7" s="80" customFormat="1" ht="39.6" customHeight="1">
      <c r="A3" s="181"/>
      <c r="B3" s="181"/>
      <c r="C3" s="182"/>
      <c r="D3" s="182"/>
      <c r="E3" s="190"/>
      <c r="F3" s="190"/>
      <c r="G3" s="193"/>
    </row>
    <row r="4" spans="1:7">
      <c r="A4" s="192" t="s">
        <v>707</v>
      </c>
      <c r="B4" s="157" t="s">
        <v>806</v>
      </c>
      <c r="C4" s="155" t="s">
        <v>772</v>
      </c>
      <c r="D4" s="155" t="s">
        <v>750</v>
      </c>
      <c r="E4" s="78">
        <v>1</v>
      </c>
      <c r="F4" s="6"/>
      <c r="G4" s="160"/>
    </row>
    <row r="5" spans="1:7">
      <c r="A5" s="193"/>
      <c r="B5" s="115" t="s">
        <v>807</v>
      </c>
      <c r="C5" s="97" t="s">
        <v>773</v>
      </c>
      <c r="D5" s="97" t="s">
        <v>706</v>
      </c>
      <c r="E5" s="115"/>
      <c r="F5" s="164" t="s">
        <v>741</v>
      </c>
      <c r="G5" s="160"/>
    </row>
    <row r="6" spans="1:7" ht="19.5" customHeight="1">
      <c r="A6" s="203" t="s">
        <v>720</v>
      </c>
      <c r="B6" s="157" t="s">
        <v>806</v>
      </c>
      <c r="C6" s="154" t="s">
        <v>774</v>
      </c>
      <c r="D6" s="154" t="s">
        <v>759</v>
      </c>
      <c r="E6" s="146">
        <v>1</v>
      </c>
      <c r="F6" s="6"/>
      <c r="G6" s="160"/>
    </row>
    <row r="7" spans="1:7">
      <c r="A7" s="204"/>
      <c r="B7" s="115" t="s">
        <v>807</v>
      </c>
      <c r="C7" s="97" t="s">
        <v>775</v>
      </c>
      <c r="D7" s="97" t="s">
        <v>723</v>
      </c>
      <c r="E7" s="115"/>
      <c r="F7" s="164" t="s">
        <v>744</v>
      </c>
      <c r="G7" s="160"/>
    </row>
    <row r="8" spans="1:7">
      <c r="A8" s="202" t="s">
        <v>724</v>
      </c>
      <c r="B8" s="157" t="s">
        <v>806</v>
      </c>
      <c r="C8" s="154" t="s">
        <v>776</v>
      </c>
      <c r="D8" s="154" t="s">
        <v>751</v>
      </c>
      <c r="E8" s="78">
        <v>4</v>
      </c>
      <c r="F8" s="84"/>
      <c r="G8" s="160"/>
    </row>
    <row r="9" spans="1:7" ht="81">
      <c r="A9" s="202"/>
      <c r="B9" s="115" t="s">
        <v>807</v>
      </c>
      <c r="C9" s="97" t="s">
        <v>775</v>
      </c>
      <c r="D9" s="97" t="s">
        <v>819</v>
      </c>
      <c r="E9" s="115"/>
      <c r="F9" s="97" t="s">
        <v>828</v>
      </c>
      <c r="G9" s="160" t="s">
        <v>818</v>
      </c>
    </row>
    <row r="10" spans="1:7" ht="19.5" customHeight="1">
      <c r="A10" s="202" t="s">
        <v>728</v>
      </c>
      <c r="B10" s="157" t="s">
        <v>806</v>
      </c>
      <c r="C10" s="156" t="s">
        <v>777</v>
      </c>
      <c r="D10" s="156" t="s">
        <v>761</v>
      </c>
      <c r="E10" s="78">
        <v>1</v>
      </c>
      <c r="F10" s="6"/>
      <c r="G10" s="160"/>
    </row>
    <row r="11" spans="1:7" ht="27">
      <c r="A11" s="202"/>
      <c r="B11" s="115" t="s">
        <v>807</v>
      </c>
      <c r="C11" s="97" t="s">
        <v>778</v>
      </c>
      <c r="D11" s="97" t="s">
        <v>727</v>
      </c>
      <c r="E11" s="115"/>
      <c r="F11" s="164" t="s">
        <v>769</v>
      </c>
      <c r="G11" s="160"/>
    </row>
    <row r="12" spans="1:7" ht="19.5" customHeight="1">
      <c r="A12" s="203" t="s">
        <v>728</v>
      </c>
      <c r="B12" s="157" t="s">
        <v>806</v>
      </c>
      <c r="C12" s="145" t="s">
        <v>779</v>
      </c>
      <c r="D12" s="145" t="s">
        <v>762</v>
      </c>
      <c r="E12" s="78">
        <v>1</v>
      </c>
      <c r="F12" s="6"/>
      <c r="G12" s="160"/>
    </row>
    <row r="13" spans="1:7" ht="27">
      <c r="A13" s="204"/>
      <c r="B13" s="115" t="s">
        <v>807</v>
      </c>
      <c r="C13" s="97" t="s">
        <v>778</v>
      </c>
      <c r="D13" s="97" t="s">
        <v>729</v>
      </c>
      <c r="E13" s="115"/>
      <c r="F13" s="164" t="s">
        <v>770</v>
      </c>
      <c r="G13" s="160"/>
    </row>
    <row r="14" spans="1:7" ht="19.5" customHeight="1">
      <c r="A14" s="202" t="s">
        <v>737</v>
      </c>
      <c r="B14" s="157" t="s">
        <v>806</v>
      </c>
      <c r="C14" s="145" t="s">
        <v>780</v>
      </c>
      <c r="D14" s="145" t="s">
        <v>130</v>
      </c>
      <c r="E14" s="152">
        <v>1</v>
      </c>
      <c r="F14" s="143" t="s">
        <v>739</v>
      </c>
      <c r="G14" s="160"/>
    </row>
    <row r="15" spans="1:7" ht="81">
      <c r="A15" s="202"/>
      <c r="B15" s="115" t="s">
        <v>807</v>
      </c>
      <c r="C15" s="97" t="s">
        <v>781</v>
      </c>
      <c r="D15" s="97" t="s">
        <v>738</v>
      </c>
      <c r="E15" s="115"/>
      <c r="F15" s="97" t="s">
        <v>829</v>
      </c>
      <c r="G15" s="160" t="s">
        <v>811</v>
      </c>
    </row>
    <row r="16" spans="1:7">
      <c r="G16" s="162"/>
    </row>
    <row r="17" spans="1:7" ht="17.25" thickBot="1">
      <c r="G17" s="162"/>
    </row>
    <row r="18" spans="1:7" ht="53.45" customHeight="1" thickBot="1">
      <c r="A18" s="195" t="s">
        <v>709</v>
      </c>
      <c r="B18" s="196"/>
      <c r="C18" s="197"/>
      <c r="D18" s="197"/>
      <c r="E18" s="197"/>
      <c r="F18" s="198"/>
      <c r="G18" s="162"/>
    </row>
    <row r="19" spans="1:7" ht="25.5" customHeight="1">
      <c r="A19" s="190" t="s">
        <v>767</v>
      </c>
      <c r="B19" s="190" t="s">
        <v>805</v>
      </c>
      <c r="C19" s="199" t="s">
        <v>771</v>
      </c>
      <c r="D19" s="199" t="s">
        <v>782</v>
      </c>
      <c r="E19" s="201" t="s">
        <v>804</v>
      </c>
      <c r="F19" s="200" t="s">
        <v>740</v>
      </c>
      <c r="G19" s="160"/>
    </row>
    <row r="20" spans="1:7" ht="29.45" customHeight="1">
      <c r="A20" s="181"/>
      <c r="B20" s="181"/>
      <c r="C20" s="182"/>
      <c r="D20" s="182"/>
      <c r="E20" s="190"/>
      <c r="F20" s="190"/>
      <c r="G20" s="160"/>
    </row>
    <row r="21" spans="1:7">
      <c r="A21" s="192" t="s">
        <v>699</v>
      </c>
      <c r="B21" s="157" t="s">
        <v>806</v>
      </c>
      <c r="C21" s="142" t="s">
        <v>783</v>
      </c>
      <c r="D21" s="142" t="s">
        <v>746</v>
      </c>
      <c r="E21" s="78">
        <v>1</v>
      </c>
      <c r="F21" s="84"/>
      <c r="G21" s="160"/>
    </row>
    <row r="22" spans="1:7" ht="195" customHeight="1">
      <c r="A22" s="193"/>
      <c r="B22" s="115" t="s">
        <v>807</v>
      </c>
      <c r="C22" s="97" t="s">
        <v>785</v>
      </c>
      <c r="D22" s="97" t="s">
        <v>784</v>
      </c>
      <c r="E22" s="115"/>
      <c r="F22" s="153" t="s">
        <v>830</v>
      </c>
      <c r="G22" s="160" t="s">
        <v>812</v>
      </c>
    </row>
    <row r="23" spans="1:7">
      <c r="A23" s="192" t="s">
        <v>700</v>
      </c>
      <c r="B23" s="157" t="s">
        <v>806</v>
      </c>
      <c r="C23" s="142" t="s">
        <v>786</v>
      </c>
      <c r="D23" s="142" t="s">
        <v>745</v>
      </c>
      <c r="E23" s="78">
        <v>1</v>
      </c>
      <c r="F23" s="84"/>
      <c r="G23" s="160"/>
    </row>
    <row r="24" spans="1:7">
      <c r="A24" s="193"/>
      <c r="B24" s="115" t="s">
        <v>807</v>
      </c>
      <c r="C24" s="97" t="s">
        <v>787</v>
      </c>
      <c r="D24" s="97" t="s">
        <v>701</v>
      </c>
      <c r="E24" s="115"/>
      <c r="F24" s="164" t="s">
        <v>741</v>
      </c>
      <c r="G24" s="160"/>
    </row>
    <row r="25" spans="1:7">
      <c r="A25" s="192" t="s">
        <v>702</v>
      </c>
      <c r="B25" s="157" t="s">
        <v>806</v>
      </c>
      <c r="C25" s="142" t="s">
        <v>780</v>
      </c>
      <c r="D25" s="142" t="s">
        <v>747</v>
      </c>
      <c r="E25" s="78">
        <v>4</v>
      </c>
      <c r="F25" s="6"/>
      <c r="G25" s="160"/>
    </row>
    <row r="26" spans="1:7" ht="174" customHeight="1">
      <c r="A26" s="193"/>
      <c r="B26" s="115" t="s">
        <v>807</v>
      </c>
      <c r="C26" s="97" t="s">
        <v>788</v>
      </c>
      <c r="D26" s="97" t="s">
        <v>703</v>
      </c>
      <c r="E26" s="115"/>
      <c r="F26" s="165" t="s">
        <v>840</v>
      </c>
      <c r="G26" s="160"/>
    </row>
    <row r="27" spans="1:7">
      <c r="A27" s="192" t="s">
        <v>704</v>
      </c>
      <c r="B27" s="157" t="s">
        <v>806</v>
      </c>
      <c r="C27" s="142" t="s">
        <v>772</v>
      </c>
      <c r="D27" s="142" t="s">
        <v>748</v>
      </c>
      <c r="E27" s="78">
        <v>2</v>
      </c>
      <c r="F27" s="84"/>
      <c r="G27" s="160"/>
    </row>
    <row r="28" spans="1:7">
      <c r="A28" s="193"/>
      <c r="B28" s="115" t="s">
        <v>807</v>
      </c>
      <c r="C28" s="97" t="s">
        <v>788</v>
      </c>
      <c r="D28" s="97" t="s">
        <v>705</v>
      </c>
      <c r="E28" s="91"/>
      <c r="F28" s="164" t="s">
        <v>741</v>
      </c>
      <c r="G28" s="160"/>
    </row>
    <row r="29" spans="1:7">
      <c r="A29" s="192" t="s">
        <v>704</v>
      </c>
      <c r="B29" s="157" t="s">
        <v>806</v>
      </c>
      <c r="C29" s="84" t="s">
        <v>789</v>
      </c>
      <c r="D29" s="84" t="s">
        <v>749</v>
      </c>
      <c r="E29" s="78">
        <v>1</v>
      </c>
      <c r="F29" s="6"/>
      <c r="G29" s="160"/>
    </row>
    <row r="30" spans="1:7" ht="39" customHeight="1">
      <c r="A30" s="193"/>
      <c r="B30" s="115" t="s">
        <v>807</v>
      </c>
      <c r="C30" s="97" t="s">
        <v>822</v>
      </c>
      <c r="D30" s="97" t="s">
        <v>821</v>
      </c>
      <c r="E30" s="91"/>
      <c r="F30" s="97" t="s">
        <v>831</v>
      </c>
      <c r="G30" s="160" t="s">
        <v>820</v>
      </c>
    </row>
    <row r="31" spans="1:7" s="80" customFormat="1" ht="12.95" customHeight="1">
      <c r="A31" s="176" t="s">
        <v>710</v>
      </c>
      <c r="B31" s="157" t="s">
        <v>806</v>
      </c>
      <c r="C31" s="158" t="s">
        <v>790</v>
      </c>
      <c r="D31" s="144" t="s">
        <v>102</v>
      </c>
      <c r="E31" s="78">
        <v>2</v>
      </c>
      <c r="F31" s="84"/>
      <c r="G31" s="89"/>
    </row>
    <row r="32" spans="1:7" ht="113.25" customHeight="1">
      <c r="A32" s="176"/>
      <c r="B32" s="115" t="s">
        <v>807</v>
      </c>
      <c r="C32" s="97" t="s">
        <v>791</v>
      </c>
      <c r="D32" s="97" t="s">
        <v>711</v>
      </c>
      <c r="E32" s="91"/>
      <c r="F32" s="164" t="s">
        <v>832</v>
      </c>
      <c r="G32" s="160" t="s">
        <v>813</v>
      </c>
    </row>
    <row r="33" spans="1:33" s="80" customFormat="1" ht="12.95" customHeight="1">
      <c r="A33" s="202" t="s">
        <v>713</v>
      </c>
      <c r="B33" s="157" t="s">
        <v>806</v>
      </c>
      <c r="C33" s="159" t="s">
        <v>792</v>
      </c>
      <c r="D33" s="145" t="s">
        <v>752</v>
      </c>
      <c r="E33" s="146">
        <v>1</v>
      </c>
      <c r="F33" s="143" t="s">
        <v>743</v>
      </c>
      <c r="G33" s="89"/>
    </row>
    <row r="34" spans="1:33" ht="111" customHeight="1">
      <c r="A34" s="202"/>
      <c r="B34" s="115" t="s">
        <v>807</v>
      </c>
      <c r="C34" s="97" t="s">
        <v>793</v>
      </c>
      <c r="D34" s="97" t="s">
        <v>809</v>
      </c>
      <c r="E34" s="115"/>
      <c r="F34" s="97" t="s">
        <v>833</v>
      </c>
      <c r="G34" s="160" t="s">
        <v>815</v>
      </c>
    </row>
    <row r="35" spans="1:33" s="105" customFormat="1" ht="13.5" customHeight="1">
      <c r="A35" s="202" t="s">
        <v>712</v>
      </c>
      <c r="B35" s="157" t="s">
        <v>806</v>
      </c>
      <c r="C35" s="148" t="s">
        <v>792</v>
      </c>
      <c r="D35" s="148" t="s">
        <v>753</v>
      </c>
      <c r="E35" s="146">
        <v>1</v>
      </c>
      <c r="F35" s="147"/>
      <c r="G35" s="89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  <row r="36" spans="1:33" ht="54">
      <c r="A36" s="202"/>
      <c r="B36" s="115" t="s">
        <v>807</v>
      </c>
      <c r="C36" s="97" t="s">
        <v>793</v>
      </c>
      <c r="D36" s="97" t="s">
        <v>714</v>
      </c>
      <c r="E36" s="115"/>
      <c r="F36" s="97" t="s">
        <v>834</v>
      </c>
      <c r="G36" s="160" t="s">
        <v>816</v>
      </c>
    </row>
    <row r="37" spans="1:33" s="105" customFormat="1" ht="12.95" customHeight="1">
      <c r="A37" s="202" t="s">
        <v>808</v>
      </c>
      <c r="B37" s="157" t="s">
        <v>806</v>
      </c>
      <c r="C37" s="148" t="s">
        <v>792</v>
      </c>
      <c r="D37" s="148" t="s">
        <v>754</v>
      </c>
      <c r="E37" s="146">
        <v>1</v>
      </c>
      <c r="F37" s="147"/>
      <c r="G37" s="163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</row>
    <row r="38" spans="1:33" ht="54">
      <c r="A38" s="202"/>
      <c r="B38" s="115" t="s">
        <v>807</v>
      </c>
      <c r="C38" s="97" t="s">
        <v>793</v>
      </c>
      <c r="D38" s="97" t="s">
        <v>715</v>
      </c>
      <c r="E38" s="115"/>
      <c r="F38" s="97" t="s">
        <v>835</v>
      </c>
      <c r="G38" s="160" t="s">
        <v>817</v>
      </c>
    </row>
    <row r="39" spans="1:33" ht="19.5" customHeight="1">
      <c r="A39" s="202" t="s">
        <v>716</v>
      </c>
      <c r="B39" s="157" t="s">
        <v>806</v>
      </c>
      <c r="C39" s="154" t="s">
        <v>794</v>
      </c>
      <c r="D39" s="154" t="s">
        <v>755</v>
      </c>
      <c r="E39" s="150">
        <v>1</v>
      </c>
      <c r="F39" s="148"/>
      <c r="G39" s="160"/>
    </row>
    <row r="40" spans="1:33">
      <c r="A40" s="202"/>
      <c r="B40" s="115" t="s">
        <v>807</v>
      </c>
      <c r="C40" s="149" t="s">
        <v>796</v>
      </c>
      <c r="D40" s="149" t="s">
        <v>717</v>
      </c>
      <c r="E40" s="151"/>
      <c r="F40" s="164" t="s">
        <v>823</v>
      </c>
      <c r="G40" s="160"/>
    </row>
    <row r="41" spans="1:33" ht="19.5" customHeight="1">
      <c r="A41" s="202" t="s">
        <v>718</v>
      </c>
      <c r="B41" s="157" t="s">
        <v>806</v>
      </c>
      <c r="C41" s="154" t="s">
        <v>794</v>
      </c>
      <c r="D41" s="154" t="s">
        <v>756</v>
      </c>
      <c r="E41" s="150">
        <v>1</v>
      </c>
      <c r="F41" s="148"/>
      <c r="G41" s="160"/>
    </row>
    <row r="42" spans="1:33" ht="95.25">
      <c r="A42" s="202"/>
      <c r="B42" s="115" t="s">
        <v>807</v>
      </c>
      <c r="C42" s="149" t="s">
        <v>796</v>
      </c>
      <c r="D42" s="149" t="s">
        <v>825</v>
      </c>
      <c r="E42" s="151"/>
      <c r="F42" s="97" t="s">
        <v>836</v>
      </c>
      <c r="G42" s="160" t="s">
        <v>824</v>
      </c>
    </row>
    <row r="43" spans="1:33" ht="19.5" customHeight="1">
      <c r="A43" s="202" t="s">
        <v>719</v>
      </c>
      <c r="B43" s="157" t="s">
        <v>806</v>
      </c>
      <c r="C43" s="154" t="s">
        <v>795</v>
      </c>
      <c r="D43" s="154" t="s">
        <v>757</v>
      </c>
      <c r="E43" s="150">
        <v>1</v>
      </c>
      <c r="F43" s="148"/>
      <c r="G43" s="160"/>
    </row>
    <row r="44" spans="1:33" ht="75" customHeight="1">
      <c r="A44" s="202"/>
      <c r="B44" s="115" t="s">
        <v>807</v>
      </c>
      <c r="C44" s="149" t="s">
        <v>796</v>
      </c>
      <c r="D44" s="149" t="s">
        <v>827</v>
      </c>
      <c r="E44" s="151"/>
      <c r="F44" s="164" t="s">
        <v>837</v>
      </c>
      <c r="G44" s="160" t="s">
        <v>826</v>
      </c>
    </row>
    <row r="45" spans="1:33">
      <c r="A45" s="205" t="s">
        <v>758</v>
      </c>
      <c r="B45" s="157" t="s">
        <v>806</v>
      </c>
      <c r="C45" s="145" t="s">
        <v>774</v>
      </c>
      <c r="D45" s="145" t="s">
        <v>721</v>
      </c>
      <c r="E45" s="146">
        <v>5</v>
      </c>
      <c r="F45" s="6"/>
      <c r="G45" s="160"/>
    </row>
    <row r="46" spans="1:33">
      <c r="A46" s="204"/>
      <c r="B46" s="115" t="s">
        <v>807</v>
      </c>
      <c r="C46" s="97" t="s">
        <v>797</v>
      </c>
      <c r="D46" s="149" t="s">
        <v>722</v>
      </c>
      <c r="E46" s="151"/>
      <c r="F46" s="166" t="s">
        <v>838</v>
      </c>
      <c r="G46" s="160"/>
    </row>
    <row r="47" spans="1:33" ht="19.5" customHeight="1">
      <c r="A47" s="203" t="s">
        <v>726</v>
      </c>
      <c r="B47" s="157" t="s">
        <v>806</v>
      </c>
      <c r="C47" s="154" t="s">
        <v>776</v>
      </c>
      <c r="D47" s="154" t="s">
        <v>760</v>
      </c>
      <c r="E47" s="146">
        <v>3</v>
      </c>
      <c r="F47" s="145"/>
      <c r="G47" s="160"/>
    </row>
    <row r="48" spans="1:33" ht="40.5">
      <c r="A48" s="204"/>
      <c r="B48" s="115" t="s">
        <v>807</v>
      </c>
      <c r="C48" s="97" t="s">
        <v>798</v>
      </c>
      <c r="D48" s="97" t="s">
        <v>725</v>
      </c>
      <c r="E48" s="115"/>
      <c r="F48" s="164" t="s">
        <v>768</v>
      </c>
      <c r="G48" s="160" t="s">
        <v>814</v>
      </c>
    </row>
    <row r="49" spans="1:7">
      <c r="A49" s="202" t="s">
        <v>731</v>
      </c>
      <c r="B49" s="157" t="s">
        <v>806</v>
      </c>
      <c r="C49" s="143" t="s">
        <v>799</v>
      </c>
      <c r="D49" s="143" t="s">
        <v>764</v>
      </c>
      <c r="E49" s="146">
        <v>3</v>
      </c>
      <c r="F49" s="143"/>
      <c r="G49" s="160"/>
    </row>
    <row r="50" spans="1:7">
      <c r="A50" s="202"/>
      <c r="B50" s="115" t="s">
        <v>807</v>
      </c>
      <c r="C50" s="97" t="s">
        <v>798</v>
      </c>
      <c r="D50" s="97" t="s">
        <v>732</v>
      </c>
      <c r="E50" s="115"/>
      <c r="F50" s="166" t="s">
        <v>839</v>
      </c>
      <c r="G50" s="160"/>
    </row>
    <row r="51" spans="1:7" ht="19.5" customHeight="1">
      <c r="A51" s="203" t="s">
        <v>733</v>
      </c>
      <c r="B51" s="157" t="s">
        <v>806</v>
      </c>
      <c r="C51" s="154" t="s">
        <v>800</v>
      </c>
      <c r="D51" s="154" t="s">
        <v>765</v>
      </c>
      <c r="E51" s="146">
        <v>1</v>
      </c>
      <c r="F51" s="167"/>
      <c r="G51" s="160"/>
    </row>
    <row r="52" spans="1:7">
      <c r="A52" s="204"/>
      <c r="B52" s="115" t="s">
        <v>807</v>
      </c>
      <c r="C52" s="97" t="s">
        <v>801</v>
      </c>
      <c r="D52" s="97" t="s">
        <v>734</v>
      </c>
      <c r="E52" s="115"/>
      <c r="F52" s="166" t="s">
        <v>744</v>
      </c>
      <c r="G52" s="160"/>
    </row>
    <row r="53" spans="1:7" ht="19.5" customHeight="1">
      <c r="A53" s="202" t="s">
        <v>728</v>
      </c>
      <c r="B53" s="157" t="s">
        <v>806</v>
      </c>
      <c r="C53" s="145" t="s">
        <v>802</v>
      </c>
      <c r="D53" s="145" t="s">
        <v>763</v>
      </c>
      <c r="E53" s="146">
        <v>1</v>
      </c>
      <c r="F53" s="167"/>
      <c r="G53" s="160"/>
    </row>
    <row r="54" spans="1:7">
      <c r="A54" s="202"/>
      <c r="B54" s="115" t="s">
        <v>807</v>
      </c>
      <c r="C54" s="97" t="s">
        <v>803</v>
      </c>
      <c r="D54" s="97" t="s">
        <v>730</v>
      </c>
      <c r="E54" s="115"/>
      <c r="F54" s="166" t="s">
        <v>744</v>
      </c>
      <c r="G54" s="160"/>
    </row>
    <row r="55" spans="1:7">
      <c r="A55" s="202" t="s">
        <v>735</v>
      </c>
      <c r="B55" s="157" t="s">
        <v>806</v>
      </c>
      <c r="C55" s="145" t="s">
        <v>780</v>
      </c>
      <c r="D55" s="145" t="s">
        <v>766</v>
      </c>
      <c r="E55" s="146">
        <v>3</v>
      </c>
      <c r="F55" s="167"/>
      <c r="G55" s="160"/>
    </row>
    <row r="56" spans="1:7">
      <c r="A56" s="202"/>
      <c r="B56" s="115" t="s">
        <v>807</v>
      </c>
      <c r="C56" s="97" t="s">
        <v>803</v>
      </c>
      <c r="D56" s="97" t="s">
        <v>736</v>
      </c>
      <c r="E56" s="115"/>
      <c r="F56" s="166" t="s">
        <v>744</v>
      </c>
      <c r="G56" s="160"/>
    </row>
  </sheetData>
  <mergeCells count="39">
    <mergeCell ref="G2:G3"/>
    <mergeCell ref="A49:A50"/>
    <mergeCell ref="A51:A52"/>
    <mergeCell ref="A55:A56"/>
    <mergeCell ref="A14:A15"/>
    <mergeCell ref="A47:A48"/>
    <mergeCell ref="A27:A28"/>
    <mergeCell ref="A29:A30"/>
    <mergeCell ref="A53:A54"/>
    <mergeCell ref="A45:A46"/>
    <mergeCell ref="A41:A42"/>
    <mergeCell ref="A43:A44"/>
    <mergeCell ref="A35:A36"/>
    <mergeCell ref="A31:A32"/>
    <mergeCell ref="A33:A34"/>
    <mergeCell ref="A37:A38"/>
    <mergeCell ref="A39:A40"/>
    <mergeCell ref="A4:A5"/>
    <mergeCell ref="A18:F18"/>
    <mergeCell ref="A19:A20"/>
    <mergeCell ref="C19:C20"/>
    <mergeCell ref="D19:D20"/>
    <mergeCell ref="F19:F20"/>
    <mergeCell ref="A6:A7"/>
    <mergeCell ref="A10:A11"/>
    <mergeCell ref="A12:A13"/>
    <mergeCell ref="A8:A9"/>
    <mergeCell ref="A23:A24"/>
    <mergeCell ref="A25:A26"/>
    <mergeCell ref="A21:A22"/>
    <mergeCell ref="E19:E20"/>
    <mergeCell ref="B19:B20"/>
    <mergeCell ref="A1:F1"/>
    <mergeCell ref="A2:A3"/>
    <mergeCell ref="C2:C3"/>
    <mergeCell ref="D2:D3"/>
    <mergeCell ref="F2:F3"/>
    <mergeCell ref="E2:E3"/>
    <mergeCell ref="B2:B3"/>
  </mergeCells>
  <phoneticPr fontId="1" type="noConversion"/>
  <pageMargins left="0.7" right="0.7" top="0.75" bottom="0.75" header="0.3" footer="0.3"/>
  <pageSetup paperSize="9" orientation="portrait" r:id="rId1"/>
  <legacyDrawing r:id="rId2"/>
  <oleObjects>
    <oleObject progId="Acrobat Document" dvAspect="DVASPECT_ICON" shapeId="1025" r:id="rId3"/>
    <oleObject progId="Acrobat Document" dvAspect="DVASPECT_ICON" shapeId="1027" r:id="rId4"/>
    <oleObject progId="Acrobat Document" dvAspect="DVASPECT_ICON" shapeId="1028" r:id="rId5"/>
    <oleObject progId="Acrobat Document" dvAspect="DVASPECT_ICON" shapeId="1029" r:id="rId6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1</vt:i4>
      </vt:variant>
    </vt:vector>
  </HeadingPairs>
  <TitlesOfParts>
    <vt:vector size="8" baseType="lpstr">
      <vt:lpstr>Summary</vt:lpstr>
      <vt:lpstr>BOM cost plan</vt:lpstr>
      <vt:lpstr>MoH plan</vt:lpstr>
      <vt:lpstr>BOM</vt:lpstr>
      <vt:lpstr>Sheet1 0220</vt:lpstr>
      <vt:lpstr>RD can be verifying earlier0213</vt:lpstr>
      <vt:lpstr>ALT remommed parts</vt:lpstr>
      <vt:lpstr>'Sheet1 0220'!Print_Area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831842</cp:lastModifiedBy>
  <cp:lastPrinted>2022-12-29T11:22:02Z</cp:lastPrinted>
  <dcterms:created xsi:type="dcterms:W3CDTF">2020-01-09T08:39:31Z</dcterms:created>
  <dcterms:modified xsi:type="dcterms:W3CDTF">2023-05-22T02:32:26Z</dcterms:modified>
</cp:coreProperties>
</file>